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K136" i="1"/>
  <c r="J136" i="1"/>
  <c r="I136" i="1"/>
  <c r="H136" i="1"/>
  <c r="G136" i="1"/>
  <c r="F136" i="1"/>
  <c r="G135" i="1"/>
  <c r="F135" i="1"/>
  <c r="I261" i="1" l="1"/>
  <c r="H261" i="1"/>
  <c r="I259" i="1"/>
  <c r="H259" i="1"/>
  <c r="H258" i="1" s="1"/>
  <c r="I258" i="1"/>
  <c r="I254" i="1"/>
  <c r="H254" i="1"/>
  <c r="I249" i="1"/>
  <c r="H249" i="1"/>
  <c r="I243" i="1"/>
  <c r="H243" i="1"/>
  <c r="H237" i="1" s="1"/>
  <c r="I240" i="1"/>
  <c r="I237" i="1" s="1"/>
  <c r="H240" i="1"/>
  <c r="I238" i="1"/>
  <c r="H238" i="1"/>
  <c r="I234" i="1"/>
  <c r="H234" i="1"/>
  <c r="H227" i="1" s="1"/>
  <c r="I231" i="1"/>
  <c r="I227" i="1" s="1"/>
  <c r="H231" i="1"/>
  <c r="I228" i="1"/>
  <c r="H228" i="1"/>
  <c r="I217" i="1"/>
  <c r="H217" i="1"/>
  <c r="I209" i="1"/>
  <c r="H209" i="1"/>
  <c r="I204" i="1"/>
  <c r="H204" i="1"/>
  <c r="I197" i="1"/>
  <c r="H197" i="1"/>
  <c r="H187" i="1" s="1"/>
  <c r="I192" i="1"/>
  <c r="I187" i="1" s="1"/>
  <c r="H192" i="1"/>
  <c r="I188" i="1"/>
  <c r="H188" i="1"/>
  <c r="I179" i="1"/>
  <c r="H179" i="1"/>
  <c r="I174" i="1"/>
  <c r="H174" i="1"/>
  <c r="I166" i="1"/>
  <c r="H166" i="1"/>
  <c r="I161" i="1"/>
  <c r="H161" i="1"/>
  <c r="I157" i="1"/>
  <c r="H157" i="1"/>
  <c r="H184" i="1" s="1"/>
  <c r="I152" i="1"/>
  <c r="I184" i="1" s="1"/>
  <c r="H152" i="1"/>
  <c r="I147" i="1"/>
  <c r="H147" i="1"/>
  <c r="I123" i="1"/>
  <c r="H123" i="1"/>
  <c r="I116" i="1"/>
  <c r="H116" i="1"/>
  <c r="I108" i="1"/>
  <c r="H108" i="1"/>
  <c r="I101" i="1"/>
  <c r="H101" i="1"/>
  <c r="I94" i="1"/>
  <c r="H94" i="1"/>
  <c r="I83" i="1"/>
  <c r="H83" i="1"/>
  <c r="I74" i="1"/>
  <c r="H74" i="1"/>
  <c r="I67" i="1"/>
  <c r="H67" i="1"/>
  <c r="I61" i="1"/>
  <c r="H61" i="1"/>
  <c r="H130" i="1" s="1"/>
  <c r="I60" i="1"/>
  <c r="I52" i="1"/>
  <c r="H52" i="1"/>
  <c r="I48" i="1"/>
  <c r="H48" i="1"/>
  <c r="I45" i="1"/>
  <c r="H45" i="1"/>
  <c r="I38" i="1"/>
  <c r="I12" i="1" s="1"/>
  <c r="H38" i="1"/>
  <c r="I31" i="1"/>
  <c r="H31" i="1"/>
  <c r="I13" i="1"/>
  <c r="H13" i="1"/>
  <c r="H12" i="1"/>
  <c r="H224" i="1" l="1"/>
  <c r="I226" i="1"/>
  <c r="I264" i="1" s="1"/>
  <c r="H226" i="1"/>
  <c r="H264" i="1" s="1"/>
  <c r="H58" i="1"/>
  <c r="I58" i="1"/>
  <c r="H135" i="1"/>
  <c r="H223" i="1"/>
  <c r="I135" i="1"/>
  <c r="I223" i="1"/>
  <c r="I224" i="1" s="1"/>
  <c r="H60" i="1"/>
  <c r="I130" i="1"/>
  <c r="K261" i="1"/>
  <c r="K258" i="1" s="1"/>
  <c r="J261" i="1"/>
  <c r="J258" i="1" s="1"/>
  <c r="K259" i="1"/>
  <c r="J259" i="1"/>
  <c r="K254" i="1"/>
  <c r="J254" i="1"/>
  <c r="K249" i="1"/>
  <c r="J249" i="1"/>
  <c r="K243" i="1"/>
  <c r="J243" i="1"/>
  <c r="K240" i="1"/>
  <c r="J240" i="1"/>
  <c r="K238" i="1"/>
  <c r="J238" i="1"/>
  <c r="K237" i="1"/>
  <c r="J237" i="1"/>
  <c r="K234" i="1"/>
  <c r="J234" i="1"/>
  <c r="K231" i="1"/>
  <c r="J231" i="1"/>
  <c r="K228" i="1"/>
  <c r="J228" i="1"/>
  <c r="K227" i="1"/>
  <c r="J227" i="1"/>
  <c r="K217" i="1"/>
  <c r="J217" i="1"/>
  <c r="K209" i="1"/>
  <c r="J209" i="1"/>
  <c r="K204" i="1"/>
  <c r="J204" i="1"/>
  <c r="K197" i="1"/>
  <c r="J197" i="1"/>
  <c r="K192" i="1"/>
  <c r="J192" i="1"/>
  <c r="K188" i="1"/>
  <c r="J188" i="1"/>
  <c r="K187" i="1"/>
  <c r="J187" i="1"/>
  <c r="K179" i="1"/>
  <c r="J179" i="1"/>
  <c r="K174" i="1"/>
  <c r="J174" i="1"/>
  <c r="K166" i="1"/>
  <c r="J166" i="1"/>
  <c r="K161" i="1"/>
  <c r="K184" i="1" s="1"/>
  <c r="J161" i="1"/>
  <c r="J184" i="1" s="1"/>
  <c r="K157" i="1"/>
  <c r="J157" i="1"/>
  <c r="K152" i="1"/>
  <c r="J152" i="1"/>
  <c r="K147" i="1"/>
  <c r="J147" i="1"/>
  <c r="K123" i="1"/>
  <c r="J123" i="1"/>
  <c r="K116" i="1"/>
  <c r="J116" i="1"/>
  <c r="K108" i="1"/>
  <c r="J108" i="1"/>
  <c r="K101" i="1"/>
  <c r="J101" i="1"/>
  <c r="K94" i="1"/>
  <c r="J94" i="1"/>
  <c r="K83" i="1"/>
  <c r="J83" i="1"/>
  <c r="K74" i="1"/>
  <c r="J74" i="1"/>
  <c r="K67" i="1"/>
  <c r="K60" i="1" s="1"/>
  <c r="J67" i="1"/>
  <c r="J60" i="1" s="1"/>
  <c r="K61" i="1"/>
  <c r="J61" i="1"/>
  <c r="K52" i="1"/>
  <c r="J52" i="1"/>
  <c r="K48" i="1"/>
  <c r="J48" i="1"/>
  <c r="K45" i="1"/>
  <c r="J45" i="1"/>
  <c r="K38" i="1"/>
  <c r="J38" i="1"/>
  <c r="K31" i="1"/>
  <c r="J31" i="1"/>
  <c r="K13" i="1"/>
  <c r="K58" i="1" s="1"/>
  <c r="J13" i="1"/>
  <c r="J58" i="1" s="1"/>
  <c r="J226" i="1" l="1"/>
  <c r="J264" i="1" s="1"/>
  <c r="K226" i="1"/>
  <c r="K264" i="1" s="1"/>
  <c r="J224" i="1"/>
  <c r="K224" i="1"/>
  <c r="J12" i="1"/>
  <c r="J130" i="1"/>
  <c r="K12" i="1"/>
  <c r="K130" i="1"/>
  <c r="J223" i="1"/>
  <c r="J135" i="1"/>
  <c r="K223" i="1"/>
  <c r="K135" i="1"/>
  <c r="L262" i="1"/>
  <c r="M261" i="1"/>
  <c r="E261" i="1"/>
  <c r="D261" i="1"/>
  <c r="L260" i="1"/>
  <c r="L259" i="1" s="1"/>
  <c r="M259" i="1"/>
  <c r="M258" i="1" s="1"/>
  <c r="E259" i="1"/>
  <c r="D259" i="1"/>
  <c r="E258" i="1"/>
  <c r="L256" i="1"/>
  <c r="N256" i="1" s="1"/>
  <c r="L255" i="1"/>
  <c r="N255" i="1" s="1"/>
  <c r="M254" i="1"/>
  <c r="E254" i="1"/>
  <c r="D254" i="1"/>
  <c r="L252" i="1"/>
  <c r="N252" i="1" s="1"/>
  <c r="L251" i="1"/>
  <c r="N251" i="1" s="1"/>
  <c r="L250" i="1"/>
  <c r="M249" i="1"/>
  <c r="E249" i="1"/>
  <c r="D249" i="1"/>
  <c r="L247" i="1"/>
  <c r="N247" i="1" s="1"/>
  <c r="L246" i="1"/>
  <c r="N246" i="1" s="1"/>
  <c r="L245" i="1"/>
  <c r="N245" i="1" s="1"/>
  <c r="L244" i="1"/>
  <c r="N244" i="1" s="1"/>
  <c r="M243" i="1"/>
  <c r="E243" i="1"/>
  <c r="D243" i="1"/>
  <c r="L241" i="1"/>
  <c r="M240" i="1"/>
  <c r="E240" i="1"/>
  <c r="D240" i="1"/>
  <c r="L239" i="1"/>
  <c r="L238" i="1" s="1"/>
  <c r="M238" i="1"/>
  <c r="M237" i="1" s="1"/>
  <c r="E238" i="1"/>
  <c r="D238" i="1"/>
  <c r="L235" i="1"/>
  <c r="L234" i="1" s="1"/>
  <c r="M234" i="1"/>
  <c r="E234" i="1"/>
  <c r="D234" i="1"/>
  <c r="L232" i="1"/>
  <c r="N232" i="1" s="1"/>
  <c r="N231" i="1" s="1"/>
  <c r="M231" i="1"/>
  <c r="E231" i="1"/>
  <c r="D231" i="1"/>
  <c r="L229" i="1"/>
  <c r="N229" i="1" s="1"/>
  <c r="N228" i="1" s="1"/>
  <c r="M228" i="1"/>
  <c r="E228" i="1"/>
  <c r="D228" i="1"/>
  <c r="L221" i="1"/>
  <c r="N221" i="1" s="1"/>
  <c r="L220" i="1"/>
  <c r="N220" i="1" s="1"/>
  <c r="L219" i="1"/>
  <c r="N219" i="1" s="1"/>
  <c r="L218" i="1"/>
  <c r="M217" i="1"/>
  <c r="E217" i="1"/>
  <c r="D217" i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M209" i="1"/>
  <c r="E209" i="1"/>
  <c r="D209" i="1"/>
  <c r="L207" i="1"/>
  <c r="N207" i="1" s="1"/>
  <c r="L206" i="1"/>
  <c r="N206" i="1" s="1"/>
  <c r="L205" i="1"/>
  <c r="N205" i="1" s="1"/>
  <c r="M204" i="1"/>
  <c r="E204" i="1"/>
  <c r="D204" i="1"/>
  <c r="L202" i="1"/>
  <c r="N202" i="1" s="1"/>
  <c r="L201" i="1"/>
  <c r="N201" i="1" s="1"/>
  <c r="L200" i="1"/>
  <c r="N200" i="1" s="1"/>
  <c r="L199" i="1"/>
  <c r="N199" i="1" s="1"/>
  <c r="L198" i="1"/>
  <c r="M197" i="1"/>
  <c r="E197" i="1"/>
  <c r="D197" i="1"/>
  <c r="L195" i="1"/>
  <c r="N195" i="1" s="1"/>
  <c r="L194" i="1"/>
  <c r="N194" i="1" s="1"/>
  <c r="L193" i="1"/>
  <c r="M192" i="1"/>
  <c r="E192" i="1"/>
  <c r="D192" i="1"/>
  <c r="L190" i="1"/>
  <c r="N190" i="1" s="1"/>
  <c r="L189" i="1"/>
  <c r="M188" i="1"/>
  <c r="E188" i="1"/>
  <c r="D188" i="1"/>
  <c r="L182" i="1"/>
  <c r="N182" i="1" s="1"/>
  <c r="L181" i="1"/>
  <c r="N181" i="1" s="1"/>
  <c r="L180" i="1"/>
  <c r="M179" i="1"/>
  <c r="E179" i="1"/>
  <c r="D179" i="1"/>
  <c r="L177" i="1"/>
  <c r="N177" i="1" s="1"/>
  <c r="L176" i="1"/>
  <c r="N176" i="1" s="1"/>
  <c r="L175" i="1"/>
  <c r="N175" i="1" s="1"/>
  <c r="M174" i="1"/>
  <c r="E174" i="1"/>
  <c r="D174" i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M166" i="1"/>
  <c r="E166" i="1"/>
  <c r="D166" i="1"/>
  <c r="L164" i="1"/>
  <c r="N164" i="1" s="1"/>
  <c r="L163" i="1"/>
  <c r="N163" i="1" s="1"/>
  <c r="L162" i="1"/>
  <c r="N162" i="1" s="1"/>
  <c r="M161" i="1"/>
  <c r="E161" i="1"/>
  <c r="D161" i="1"/>
  <c r="L159" i="1"/>
  <c r="N159" i="1" s="1"/>
  <c r="L158" i="1"/>
  <c r="M157" i="1"/>
  <c r="E157" i="1"/>
  <c r="D157" i="1"/>
  <c r="L155" i="1"/>
  <c r="N155" i="1" s="1"/>
  <c r="L154" i="1"/>
  <c r="N154" i="1" s="1"/>
  <c r="L153" i="1"/>
  <c r="N153" i="1" s="1"/>
  <c r="M152" i="1"/>
  <c r="E152" i="1"/>
  <c r="D152" i="1"/>
  <c r="L150" i="1"/>
  <c r="L149" i="1"/>
  <c r="N149" i="1" s="1"/>
  <c r="L148" i="1"/>
  <c r="N148" i="1" s="1"/>
  <c r="M147" i="1"/>
  <c r="E147" i="1"/>
  <c r="D147" i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M136" i="1"/>
  <c r="E136" i="1"/>
  <c r="E135" i="1" s="1"/>
  <c r="D136" i="1"/>
  <c r="L126" i="1"/>
  <c r="L125" i="1"/>
  <c r="N125" i="1" s="1"/>
  <c r="L124" i="1"/>
  <c r="N124" i="1" s="1"/>
  <c r="M123" i="1"/>
  <c r="E123" i="1"/>
  <c r="D123" i="1"/>
  <c r="L121" i="1"/>
  <c r="N121" i="1" s="1"/>
  <c r="L120" i="1"/>
  <c r="N120" i="1" s="1"/>
  <c r="L119" i="1"/>
  <c r="N119" i="1" s="1"/>
  <c r="L118" i="1"/>
  <c r="N118" i="1" s="1"/>
  <c r="L117" i="1"/>
  <c r="M116" i="1"/>
  <c r="E116" i="1"/>
  <c r="D116" i="1"/>
  <c r="L114" i="1"/>
  <c r="N114" i="1" s="1"/>
  <c r="L113" i="1"/>
  <c r="N113" i="1" s="1"/>
  <c r="L112" i="1"/>
  <c r="N112" i="1" s="1"/>
  <c r="L111" i="1"/>
  <c r="L110" i="1"/>
  <c r="N110" i="1" s="1"/>
  <c r="L109" i="1"/>
  <c r="N109" i="1" s="1"/>
  <c r="M108" i="1"/>
  <c r="E108" i="1"/>
  <c r="D108" i="1"/>
  <c r="L106" i="1"/>
  <c r="N106" i="1" s="1"/>
  <c r="L105" i="1"/>
  <c r="N105" i="1" s="1"/>
  <c r="L104" i="1"/>
  <c r="N104" i="1" s="1"/>
  <c r="L103" i="1"/>
  <c r="N103" i="1" s="1"/>
  <c r="L102" i="1"/>
  <c r="M101" i="1"/>
  <c r="E101" i="1"/>
  <c r="D101" i="1"/>
  <c r="L99" i="1"/>
  <c r="N99" i="1" s="1"/>
  <c r="L98" i="1"/>
  <c r="N98" i="1" s="1"/>
  <c r="L97" i="1"/>
  <c r="N97" i="1" s="1"/>
  <c r="L96" i="1"/>
  <c r="N96" i="1" s="1"/>
  <c r="L95" i="1"/>
  <c r="M94" i="1"/>
  <c r="E94" i="1"/>
  <c r="D94" i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M83" i="1"/>
  <c r="E83" i="1"/>
  <c r="D83" i="1"/>
  <c r="L81" i="1"/>
  <c r="N81" i="1" s="1"/>
  <c r="L80" i="1"/>
  <c r="N80" i="1" s="1"/>
  <c r="L79" i="1"/>
  <c r="N79" i="1" s="1"/>
  <c r="L78" i="1"/>
  <c r="N78" i="1" s="1"/>
  <c r="L77" i="1"/>
  <c r="L76" i="1"/>
  <c r="N76" i="1" s="1"/>
  <c r="L75" i="1"/>
  <c r="N75" i="1" s="1"/>
  <c r="M74" i="1"/>
  <c r="E74" i="1"/>
  <c r="D74" i="1"/>
  <c r="L72" i="1"/>
  <c r="N72" i="1" s="1"/>
  <c r="L71" i="1"/>
  <c r="N71" i="1" s="1"/>
  <c r="L70" i="1"/>
  <c r="N70" i="1" s="1"/>
  <c r="L69" i="1"/>
  <c r="N69" i="1" s="1"/>
  <c r="L68" i="1"/>
  <c r="N68" i="1" s="1"/>
  <c r="M67" i="1"/>
  <c r="E67" i="1"/>
  <c r="D67" i="1"/>
  <c r="L65" i="1"/>
  <c r="N65" i="1" s="1"/>
  <c r="L64" i="1"/>
  <c r="N64" i="1" s="1"/>
  <c r="L63" i="1"/>
  <c r="N63" i="1" s="1"/>
  <c r="L62" i="1"/>
  <c r="M61" i="1"/>
  <c r="E61" i="1"/>
  <c r="D61" i="1"/>
  <c r="L56" i="1"/>
  <c r="N56" i="1" s="1"/>
  <c r="L55" i="1"/>
  <c r="N55" i="1" s="1"/>
  <c r="L54" i="1"/>
  <c r="N54" i="1" s="1"/>
  <c r="L53" i="1"/>
  <c r="M52" i="1"/>
  <c r="E52" i="1"/>
  <c r="D52" i="1"/>
  <c r="L50" i="1"/>
  <c r="L49" i="1"/>
  <c r="N49" i="1" s="1"/>
  <c r="M48" i="1"/>
  <c r="E48" i="1"/>
  <c r="D48" i="1"/>
  <c r="L46" i="1"/>
  <c r="M45" i="1"/>
  <c r="E45" i="1"/>
  <c r="D45" i="1"/>
  <c r="L43" i="1"/>
  <c r="N43" i="1" s="1"/>
  <c r="L42" i="1"/>
  <c r="N42" i="1" s="1"/>
  <c r="L41" i="1"/>
  <c r="N41" i="1" s="1"/>
  <c r="L40" i="1"/>
  <c r="N40" i="1" s="1"/>
  <c r="L39" i="1"/>
  <c r="N39" i="1" s="1"/>
  <c r="M38" i="1"/>
  <c r="E38" i="1"/>
  <c r="D38" i="1"/>
  <c r="L36" i="1"/>
  <c r="N36" i="1" s="1"/>
  <c r="L35" i="1"/>
  <c r="N35" i="1" s="1"/>
  <c r="L34" i="1"/>
  <c r="N34" i="1" s="1"/>
  <c r="L33" i="1"/>
  <c r="N33" i="1" s="1"/>
  <c r="L32" i="1"/>
  <c r="N32" i="1" s="1"/>
  <c r="M31" i="1"/>
  <c r="E31" i="1"/>
  <c r="D31" i="1"/>
  <c r="L29" i="1"/>
  <c r="N29" i="1" s="1"/>
  <c r="L28" i="1"/>
  <c r="N28" i="1" s="1"/>
  <c r="L27" i="1"/>
  <c r="N27" i="1" s="1"/>
  <c r="L26" i="1"/>
  <c r="N26" i="1" s="1"/>
  <c r="L25" i="1"/>
  <c r="N25" i="1" s="1"/>
  <c r="L24" i="1"/>
  <c r="N24" i="1" s="1"/>
  <c r="L23" i="1"/>
  <c r="N23" i="1" s="1"/>
  <c r="M22" i="1"/>
  <c r="E22" i="1"/>
  <c r="D22" i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M13" i="1"/>
  <c r="E13" i="1"/>
  <c r="E12" i="1" s="1"/>
  <c r="D13" i="1"/>
  <c r="L174" i="1" l="1"/>
  <c r="L204" i="1"/>
  <c r="L217" i="1"/>
  <c r="D12" i="1"/>
  <c r="D135" i="1"/>
  <c r="D258" i="1"/>
  <c r="L101" i="1"/>
  <c r="L108" i="1"/>
  <c r="N136" i="1"/>
  <c r="N152" i="1"/>
  <c r="L152" i="1"/>
  <c r="N218" i="1"/>
  <c r="N217" i="1" s="1"/>
  <c r="N254" i="1"/>
  <c r="N102" i="1"/>
  <c r="L116" i="1"/>
  <c r="N174" i="1"/>
  <c r="M223" i="1"/>
  <c r="L192" i="1"/>
  <c r="L231" i="1"/>
  <c r="N239" i="1"/>
  <c r="N238" i="1" s="1"/>
  <c r="E237" i="1"/>
  <c r="L67" i="1"/>
  <c r="L22" i="1"/>
  <c r="L83" i="1"/>
  <c r="N117" i="1"/>
  <c r="N116" i="1" s="1"/>
  <c r="E227" i="1"/>
  <c r="E264" i="1" s="1"/>
  <c r="M227" i="1"/>
  <c r="M264" i="1" s="1"/>
  <c r="L243" i="1"/>
  <c r="N243" i="1"/>
  <c r="N101" i="1"/>
  <c r="N204" i="1"/>
  <c r="N22" i="1"/>
  <c r="N83" i="1"/>
  <c r="L161" i="1"/>
  <c r="D58" i="1"/>
  <c r="D130" i="1"/>
  <c r="L123" i="1"/>
  <c r="N193" i="1"/>
  <c r="N192" i="1" s="1"/>
  <c r="N235" i="1"/>
  <c r="N234" i="1" s="1"/>
  <c r="N227" i="1" s="1"/>
  <c r="D237" i="1"/>
  <c r="L254" i="1"/>
  <c r="N260" i="1"/>
  <c r="N259" i="1" s="1"/>
  <c r="M58" i="1"/>
  <c r="E58" i="1"/>
  <c r="L31" i="1"/>
  <c r="L48" i="1"/>
  <c r="L61" i="1"/>
  <c r="K132" i="1"/>
  <c r="D184" i="1"/>
  <c r="L136" i="1"/>
  <c r="L228" i="1"/>
  <c r="L227" i="1" s="1"/>
  <c r="D227" i="1"/>
  <c r="N67" i="1"/>
  <c r="F132" i="1"/>
  <c r="L74" i="1"/>
  <c r="L147" i="1"/>
  <c r="N161" i="1"/>
  <c r="D223" i="1"/>
  <c r="N13" i="1"/>
  <c r="N38" i="1"/>
  <c r="N31" i="1"/>
  <c r="N53" i="1"/>
  <c r="N52" i="1" s="1"/>
  <c r="L52" i="1"/>
  <c r="N158" i="1"/>
  <c r="N157" i="1" s="1"/>
  <c r="L157" i="1"/>
  <c r="N198" i="1"/>
  <c r="N197" i="1" s="1"/>
  <c r="L197" i="1"/>
  <c r="N241" i="1"/>
  <c r="N240" i="1" s="1"/>
  <c r="L240" i="1"/>
  <c r="N250" i="1"/>
  <c r="N249" i="1" s="1"/>
  <c r="L249" i="1"/>
  <c r="N50" i="1"/>
  <c r="N48" i="1" s="1"/>
  <c r="N62" i="1"/>
  <c r="N61" i="1" s="1"/>
  <c r="N77" i="1"/>
  <c r="N74" i="1" s="1"/>
  <c r="N111" i="1"/>
  <c r="N126" i="1"/>
  <c r="N123" i="1" s="1"/>
  <c r="N150" i="1"/>
  <c r="N147" i="1" s="1"/>
  <c r="E223" i="1"/>
  <c r="N189" i="1"/>
  <c r="N188" i="1" s="1"/>
  <c r="L188" i="1"/>
  <c r="N108" i="1"/>
  <c r="N180" i="1"/>
  <c r="N179" i="1" s="1"/>
  <c r="L179" i="1"/>
  <c r="N262" i="1"/>
  <c r="N261" i="1" s="1"/>
  <c r="N258" i="1" s="1"/>
  <c r="L261" i="1"/>
  <c r="L258" i="1" s="1"/>
  <c r="N46" i="1"/>
  <c r="N45" i="1" s="1"/>
  <c r="L45" i="1"/>
  <c r="L13" i="1"/>
  <c r="L38" i="1"/>
  <c r="E130" i="1"/>
  <c r="I132" i="1"/>
  <c r="M130" i="1"/>
  <c r="M132" i="1" s="1"/>
  <c r="N95" i="1"/>
  <c r="N94" i="1" s="1"/>
  <c r="L94" i="1"/>
  <c r="E184" i="1"/>
  <c r="M184" i="1"/>
  <c r="N167" i="1"/>
  <c r="N166" i="1" s="1"/>
  <c r="L166" i="1"/>
  <c r="N209" i="1"/>
  <c r="L209" i="1"/>
  <c r="L237" i="1" l="1"/>
  <c r="D264" i="1"/>
  <c r="E132" i="1"/>
  <c r="N237" i="1"/>
  <c r="D224" i="1"/>
  <c r="D266" i="1" s="1"/>
  <c r="L184" i="1"/>
  <c r="N184" i="1" s="1"/>
  <c r="J132" i="1"/>
  <c r="L130" i="1"/>
  <c r="N130" i="1" s="1"/>
  <c r="M224" i="1"/>
  <c r="J266" i="1"/>
  <c r="D132" i="1"/>
  <c r="G132" i="1"/>
  <c r="M266" i="1"/>
  <c r="K266" i="1"/>
  <c r="H132" i="1"/>
  <c r="E224" i="1"/>
  <c r="E266" i="1" s="1"/>
  <c r="G266" i="1"/>
  <c r="F266" i="1"/>
  <c r="H266" i="1"/>
  <c r="L264" i="1"/>
  <c r="N264" i="1" s="1"/>
  <c r="I266" i="1"/>
  <c r="L58" i="1"/>
  <c r="L132" i="1" s="1"/>
  <c r="L223" i="1"/>
  <c r="N223" i="1" s="1"/>
  <c r="N58" i="1"/>
  <c r="N132" i="1" s="1"/>
  <c r="L224" i="1" l="1"/>
  <c r="N224" i="1" s="1"/>
  <c r="L266" i="1" l="1"/>
  <c r="N266" i="1" s="1"/>
</calcChain>
</file>

<file path=xl/sharedStrings.xml><?xml version="1.0" encoding="utf-8"?>
<sst xmlns="http://schemas.openxmlformats.org/spreadsheetml/2006/main" count="433" uniqueCount="422">
  <si>
    <t>Edificios no Habitacionales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</si>
  <si>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</si>
  <si>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</si>
  <si>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</si>
  <si>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</si>
  <si>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</si>
  <si>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</si>
  <si>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</si>
  <si>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"Bajo protesta de decir verdad declaramos que los Estados Financieros y sus notas, son razonablemente correctos y son responsabilidad del emisor"</t>
  </si>
  <si>
    <t>1000</t>
  </si>
  <si>
    <t>ACTIVO</t>
  </si>
  <si>
    <t>2000</t>
  </si>
  <si>
    <t>PASIVO</t>
  </si>
  <si>
    <t>1100</t>
  </si>
  <si>
    <t>Activo Circulante</t>
  </si>
  <si>
    <t>2100</t>
  </si>
  <si>
    <t>Pasivo Circulante</t>
  </si>
  <si>
    <t>1110</t>
  </si>
  <si>
    <t>Efectivo y Equivalentes</t>
  </si>
  <si>
    <t>2110</t>
  </si>
  <si>
    <t>Cuentas por Pagar a Corto Plazo</t>
  </si>
  <si>
    <t>1111</t>
  </si>
  <si>
    <t>Efectivo</t>
  </si>
  <si>
    <t>2111</t>
  </si>
  <si>
    <t>Servicios Personales por Pagar a Corto Plazo</t>
  </si>
  <si>
    <t>1112</t>
  </si>
  <si>
    <t>Bancos/Tesorería</t>
  </si>
  <si>
    <t>2112</t>
  </si>
  <si>
    <t>Proveedores por Pagar a Corto Plazo</t>
  </si>
  <si>
    <t>1113</t>
  </si>
  <si>
    <t>Bancos Dependencias y Otros</t>
  </si>
  <si>
    <t>2113</t>
  </si>
  <si>
    <t>Contratistas por Obras Públicas por Pagar a Corto Plazo</t>
  </si>
  <si>
    <t>1114</t>
  </si>
  <si>
    <t>Inversiones Temporales (Hasta 3 meses)</t>
  </si>
  <si>
    <t>2114</t>
  </si>
  <si>
    <t>Participaciones y Aportaciones por Pagar a Corto Plazo</t>
  </si>
  <si>
    <t>1115</t>
  </si>
  <si>
    <t>Fondos con Afectación Especifica</t>
  </si>
  <si>
    <t>2115</t>
  </si>
  <si>
    <t>Transferencias Otorgadas por Pagar a Corto Plazo</t>
  </si>
  <si>
    <t>1116</t>
  </si>
  <si>
    <t>Depósitos de Fondos de Terceros en Garantía y/o Administración</t>
  </si>
  <si>
    <t>2116</t>
  </si>
  <si>
    <t>Intereses, Comisiones y Otros Gastos de la Deuda Pública por Pagar a Corto Plazo</t>
  </si>
  <si>
    <t>1119</t>
  </si>
  <si>
    <t>Otros Efectivos y Equivalentes</t>
  </si>
  <si>
    <t>2117</t>
  </si>
  <si>
    <t>Retenciones y Contribuciones por Pagar a Corto Plazo</t>
  </si>
  <si>
    <t>2118</t>
  </si>
  <si>
    <t>Devoluciones de la Ley de Ingresos por Pagar a Corto Plazo</t>
  </si>
  <si>
    <t>1120</t>
  </si>
  <si>
    <t>Derechos a Recibir Efectivo o Equivalentes</t>
  </si>
  <si>
    <t>2119</t>
  </si>
  <si>
    <t>Otras Cuentas por Pagar a Corto Plazo</t>
  </si>
  <si>
    <t>1121</t>
  </si>
  <si>
    <t>Inversiones  Financieras de Corto Plazo</t>
  </si>
  <si>
    <t>1122</t>
  </si>
  <si>
    <t>Cuentas por Cobrar a  Corto Plazo</t>
  </si>
  <si>
    <t>2120</t>
  </si>
  <si>
    <t>Documentos por Pagar a Corto Plazo</t>
  </si>
  <si>
    <t>1123</t>
  </si>
  <si>
    <t>Deudores Diversos por Cobrar a Corto Plazo</t>
  </si>
  <si>
    <t>2121</t>
  </si>
  <si>
    <t>Documentos Comerciales por Pagar a Corto Plazo</t>
  </si>
  <si>
    <t>1124</t>
  </si>
  <si>
    <t>Ingresos por Recuperar a Corto Plazo</t>
  </si>
  <si>
    <t>2122</t>
  </si>
  <si>
    <t>Documentos con Contratistas por Obras Públicas por Pagar a Corto Plazo</t>
  </si>
  <si>
    <t>1125</t>
  </si>
  <si>
    <t>Deudores por Anticipos de la Tesorería a Corto Plazo</t>
  </si>
  <si>
    <t>2129</t>
  </si>
  <si>
    <t>Otros Documentos por Pagar a Corto Plazo</t>
  </si>
  <si>
    <t>1126</t>
  </si>
  <si>
    <t>Prestamos Otorgados a  Corto Plazo</t>
  </si>
  <si>
    <t>1129</t>
  </si>
  <si>
    <t>Otros Derechos a  Recibir Efectivo o Equivalentes a  Corto Plazo</t>
  </si>
  <si>
    <t>2130</t>
  </si>
  <si>
    <t>Porción a Corto Plazo de la Deuda Pública a Largo Plazo</t>
  </si>
  <si>
    <t>2131</t>
  </si>
  <si>
    <t>Porción a Corto Plazo de la Deuda Pública Interna</t>
  </si>
  <si>
    <t>1130</t>
  </si>
  <si>
    <t>Derechos a Recibir Bienes o Servicios</t>
  </si>
  <si>
    <t>2132</t>
  </si>
  <si>
    <t>Porción a Corto Plazo de la Deuda Pública Externa</t>
  </si>
  <si>
    <t>1131</t>
  </si>
  <si>
    <t>Anticipo a Proveedores por Adquisición de Bienes y Prestación de Servicios a Corto Plazo</t>
  </si>
  <si>
    <t>2133</t>
  </si>
  <si>
    <t>Porción a Corto Plazo de Arrendamiento Financiero</t>
  </si>
  <si>
    <t>1132</t>
  </si>
  <si>
    <t>Anticipo a Proveedores por Adquisición de Bienes Inmuebles y Muebles a Corto Plazo</t>
  </si>
  <si>
    <t>1133</t>
  </si>
  <si>
    <t>Anticipo a Proveedores por Adquisición de Bienes Intangibles a Corto Plazo</t>
  </si>
  <si>
    <t>2140</t>
  </si>
  <si>
    <t>Títulos y Valores a Corto Plazo</t>
  </si>
  <si>
    <t>1134</t>
  </si>
  <si>
    <t>Anticipo a Contratistas por Obras Públicas a Corto Plazo</t>
  </si>
  <si>
    <t>2141</t>
  </si>
  <si>
    <t>Títulos y Valores de la Deuda Pública Interna a Corto Plazo</t>
  </si>
  <si>
    <t>1139</t>
  </si>
  <si>
    <t>Otros Derechos a  Recibir Bienes o Servicios a Corto Plazo</t>
  </si>
  <si>
    <t>2142</t>
  </si>
  <si>
    <t>Títulos y Valores de la Deuda Pública Externa a Corto Plazo</t>
  </si>
  <si>
    <t>1140</t>
  </si>
  <si>
    <t>Inventarios</t>
  </si>
  <si>
    <t>2150</t>
  </si>
  <si>
    <t>Pasivos Diferidos a Corto Plazo</t>
  </si>
  <si>
    <t>1141</t>
  </si>
  <si>
    <t>Inventario de Mercancías para Venta</t>
  </si>
  <si>
    <t>2151</t>
  </si>
  <si>
    <t>Ingresos Cobrados por Adelantado a Corto Plazo</t>
  </si>
  <si>
    <t>1142</t>
  </si>
  <si>
    <t>Inventario de Mercancías Terminadas</t>
  </si>
  <si>
    <t>2152</t>
  </si>
  <si>
    <t>Intereses Cobrados por Adelantado a Corto Plazo</t>
  </si>
  <si>
    <t>1143</t>
  </si>
  <si>
    <t>Inventario de Mercancías en Proceso de Elaboración</t>
  </si>
  <si>
    <t>2159</t>
  </si>
  <si>
    <t>Otros Pasivos Diferidos a Corto Plazo</t>
  </si>
  <si>
    <t>1144</t>
  </si>
  <si>
    <t>Inventario de Materias Primas, Materiales y Suministros para Producción</t>
  </si>
  <si>
    <t>1145</t>
  </si>
  <si>
    <t>Bienes en Tránsito</t>
  </si>
  <si>
    <t>2160</t>
  </si>
  <si>
    <t>Fondos y Bienes de Terceros en Administración y/o Garantía a Corto Plazo</t>
  </si>
  <si>
    <t>2161</t>
  </si>
  <si>
    <t>Fondos en Garantía a Corto Plazo</t>
  </si>
  <si>
    <t>1150</t>
  </si>
  <si>
    <t>Almacenes</t>
  </si>
  <si>
    <t>2162</t>
  </si>
  <si>
    <t>Fondos en Administración a Corto Plazo</t>
  </si>
  <si>
    <t>1151</t>
  </si>
  <si>
    <t>Almacén de Materiales y Suministros de Consumo</t>
  </si>
  <si>
    <t>2163</t>
  </si>
  <si>
    <t>Fondos Contingentes a Corto Plazo</t>
  </si>
  <si>
    <t>2164</t>
  </si>
  <si>
    <t>Fondos de Fideicomisos, Mandatos y Contratos Análogos a Corto Plazo</t>
  </si>
  <si>
    <t>1160</t>
  </si>
  <si>
    <t>Estimación por Pérdida o Deterioro de Activos Circulantes</t>
  </si>
  <si>
    <t>2165</t>
  </si>
  <si>
    <t>Otros Fondos de Terceros en Garantía y/o Administración a Corto Plazo</t>
  </si>
  <si>
    <t>1161</t>
  </si>
  <si>
    <t>Estimaciones para Cuentas Incobrables por Derechos a Recibir Efectivo o Equivalentes</t>
  </si>
  <si>
    <t>2166</t>
  </si>
  <si>
    <t>Valores y Bienes en Garantía a Corto Plazo</t>
  </si>
  <si>
    <t>1162</t>
  </si>
  <si>
    <t>Estimación por Deterioro de Inventarios</t>
  </si>
  <si>
    <t>2170</t>
  </si>
  <si>
    <t>Provisiones a Corto Plazo</t>
  </si>
  <si>
    <t>1190</t>
  </si>
  <si>
    <t>Otros Activos Circulantes</t>
  </si>
  <si>
    <t>2171</t>
  </si>
  <si>
    <t>Provisión para Demandas y Juicios a Corto Plazo</t>
  </si>
  <si>
    <t>1191</t>
  </si>
  <si>
    <t>Valores en Garantía</t>
  </si>
  <si>
    <t>2172</t>
  </si>
  <si>
    <t>Provisión para Contingencias a Corto Plazo</t>
  </si>
  <si>
    <t>1192</t>
  </si>
  <si>
    <t>Bienes en Garantía (excluye depósitos de fondos)</t>
  </si>
  <si>
    <t>2179</t>
  </si>
  <si>
    <t>Otras Provisiones a Corto Plazo</t>
  </si>
  <si>
    <t>1193</t>
  </si>
  <si>
    <t>Bienes Derivados de Embargos, Decomisos, Aseguramientos y Dación en Pago</t>
  </si>
  <si>
    <t>1194</t>
  </si>
  <si>
    <t>Adquisición con Fondos de Terceros</t>
  </si>
  <si>
    <t>2190</t>
  </si>
  <si>
    <t>Otros Pasivos a Corto Plazo</t>
  </si>
  <si>
    <t>2191</t>
  </si>
  <si>
    <t>Ingresos por Clasificar</t>
  </si>
  <si>
    <t>Total Activo Circulante</t>
  </si>
  <si>
    <t>2192</t>
  </si>
  <si>
    <t>Recaudación por Participar</t>
  </si>
  <si>
    <t>2199</t>
  </si>
  <si>
    <t>Otros Pasivos Circulantes</t>
  </si>
  <si>
    <t>1200</t>
  </si>
  <si>
    <t>Activo no Circulante</t>
  </si>
  <si>
    <t>1210</t>
  </si>
  <si>
    <t>Inversiones Financieras a Largo Plazo</t>
  </si>
  <si>
    <t>Total Pasivo Circulante</t>
  </si>
  <si>
    <t>1211</t>
  </si>
  <si>
    <t>Inversiones a Largo Plazo</t>
  </si>
  <si>
    <t>1212</t>
  </si>
  <si>
    <t>Títulos y Valores a Largo Plazo</t>
  </si>
  <si>
    <t>1213</t>
  </si>
  <si>
    <t>Fideicomisos, Mandatos y Contratos Análogos</t>
  </si>
  <si>
    <t>2200</t>
  </si>
  <si>
    <t>Pasivo no Circulante</t>
  </si>
  <si>
    <t>1214</t>
  </si>
  <si>
    <t>Participaciones y Aportaciones de Capital</t>
  </si>
  <si>
    <t>2210</t>
  </si>
  <si>
    <t>Cuentas por Pagar a Largo Plazo</t>
  </si>
  <si>
    <t>2211</t>
  </si>
  <si>
    <t>Proveedores por Pagar a Largo Plazo</t>
  </si>
  <si>
    <t>1220</t>
  </si>
  <si>
    <t>Derechos a Recibir Efectivo o Equivalentes a Largo Plazo</t>
  </si>
  <si>
    <t>2212</t>
  </si>
  <si>
    <t>Contratistas por Obras Públicas por Pagar a Largo Plazo</t>
  </si>
  <si>
    <t>1221</t>
  </si>
  <si>
    <t>Documentos por Cobrar a Largo Plazo</t>
  </si>
  <si>
    <t>1222</t>
  </si>
  <si>
    <t>Deudores Diversos a Largo Plazo</t>
  </si>
  <si>
    <t>2220</t>
  </si>
  <si>
    <t>Documentos por Pagar a Largo Plazo</t>
  </si>
  <si>
    <t>1223</t>
  </si>
  <si>
    <t>Ingresos por Recuperar a Largo Plazo</t>
  </si>
  <si>
    <t>2221</t>
  </si>
  <si>
    <t>Documentos Comerciales por Pagar a Largo Plazo</t>
  </si>
  <si>
    <t>1224</t>
  </si>
  <si>
    <t>Préstamos Otorgados a Largo Plazo</t>
  </si>
  <si>
    <t>2222</t>
  </si>
  <si>
    <t>Documentos con Contratistas por Obras Públicas por Pagar a Largo Plazo</t>
  </si>
  <si>
    <t>1229</t>
  </si>
  <si>
    <t>Otros Derechos a Recibir Efectivo o Equivalentes a Largo Plazo</t>
  </si>
  <si>
    <t>2229</t>
  </si>
  <si>
    <t>Otros Documentos por Pagar a Largo Plazo</t>
  </si>
  <si>
    <t>1230</t>
  </si>
  <si>
    <t>Bienes Inmuebles, Infraestructura y Construcciones en Proceso</t>
  </si>
  <si>
    <t>2230</t>
  </si>
  <si>
    <t>Deuda Pública a Largo Plazo</t>
  </si>
  <si>
    <t>1231</t>
  </si>
  <si>
    <t xml:space="preserve">Terrenos </t>
  </si>
  <si>
    <t>2231</t>
  </si>
  <si>
    <t>1232</t>
  </si>
  <si>
    <t>Viviendas</t>
  </si>
  <si>
    <t>2232</t>
  </si>
  <si>
    <t>Títulos y Valores de la Deuda Pública Externa a Largo Plazo</t>
  </si>
  <si>
    <t>1233</t>
  </si>
  <si>
    <t>2233</t>
  </si>
  <si>
    <t>Préstamos de la Deuda Pública Interna por Pagar a Largo Plazo</t>
  </si>
  <si>
    <t>1234</t>
  </si>
  <si>
    <t>Infraestructura</t>
  </si>
  <si>
    <t>2234</t>
  </si>
  <si>
    <t>Préstamos de la Deuda Pública Externa por Pagar a Largo Plazo</t>
  </si>
  <si>
    <t>1235</t>
  </si>
  <si>
    <t>Construcciones en Proceso en Bienes del Dominio Público</t>
  </si>
  <si>
    <t>2235</t>
  </si>
  <si>
    <t>Arrendamiento Financiero por Pagar a Largo Plazo</t>
  </si>
  <si>
    <t>1236</t>
  </si>
  <si>
    <t>Construcciones en Proceso en Bienes Propios</t>
  </si>
  <si>
    <t>1239</t>
  </si>
  <si>
    <t>Otros Bienes Inmuebles</t>
  </si>
  <si>
    <t>2240</t>
  </si>
  <si>
    <t>Pasivos Diferidos a Largo Plazo</t>
  </si>
  <si>
    <t>2241</t>
  </si>
  <si>
    <t>Créditos Diferidos a Largo Plazo</t>
  </si>
  <si>
    <t>1240</t>
  </si>
  <si>
    <t>2242</t>
  </si>
  <si>
    <t>Intereses Cobrados por Adelantado a Largo Plazo</t>
  </si>
  <si>
    <t>1241</t>
  </si>
  <si>
    <t>2249</t>
  </si>
  <si>
    <t>Otros Pasivos Diferidos a Largo Plazo</t>
  </si>
  <si>
    <t>1242</t>
  </si>
  <si>
    <t>1243</t>
  </si>
  <si>
    <t>2250</t>
  </si>
  <si>
    <t>Fondos y Bienes de Terceros en Garantía y/o Administración a Largo Plazo</t>
  </si>
  <si>
    <t>1244</t>
  </si>
  <si>
    <t>2251</t>
  </si>
  <si>
    <t>Fondos en Garantía a Largo Plazo</t>
  </si>
  <si>
    <t>1245</t>
  </si>
  <si>
    <t>2252</t>
  </si>
  <si>
    <t>Fondos en Administración a Largo Plazo</t>
  </si>
  <si>
    <t>1246</t>
  </si>
  <si>
    <t>2253</t>
  </si>
  <si>
    <t>Fondos Contingentes a Largo Plazo</t>
  </si>
  <si>
    <t>1247</t>
  </si>
  <si>
    <t>Colecciones, Obras de Arte y Objetos Valiosos</t>
  </si>
  <si>
    <t>2254</t>
  </si>
  <si>
    <t>Fondos de Fideicomisos, Mandatos y Contratos Análogos a Largo Plazo</t>
  </si>
  <si>
    <t>1248</t>
  </si>
  <si>
    <t>Activos Biológicos</t>
  </si>
  <si>
    <t>2255</t>
  </si>
  <si>
    <t>Otros Fondos de Terceros en Garantía y/o Administración a Largo Plazo</t>
  </si>
  <si>
    <t>1249</t>
  </si>
  <si>
    <t xml:space="preserve">Otros Bienes Muebles </t>
  </si>
  <si>
    <t>2256</t>
  </si>
  <si>
    <t>Valores y Bienes en Garantía a Largo Plazo</t>
  </si>
  <si>
    <t>1250</t>
  </si>
  <si>
    <t>Activos Intangibles</t>
  </si>
  <si>
    <t>2260</t>
  </si>
  <si>
    <t>Provisiones a Largo Plazo</t>
  </si>
  <si>
    <t>1251</t>
  </si>
  <si>
    <t>Software</t>
  </si>
  <si>
    <t>2261</t>
  </si>
  <si>
    <t>Provisión para Demandas y Juicios a Largo Plazo</t>
  </si>
  <si>
    <t>1252</t>
  </si>
  <si>
    <t>Patentes, Marcas y Derechos</t>
  </si>
  <si>
    <t>2262</t>
  </si>
  <si>
    <t>Provisión para Pensiones a Largo Plazo</t>
  </si>
  <si>
    <t>1253</t>
  </si>
  <si>
    <t>Concesiones y Franquicias</t>
  </si>
  <si>
    <t>2263</t>
  </si>
  <si>
    <t>Provisión para Contingencias a Largo Plazo</t>
  </si>
  <si>
    <t>1254</t>
  </si>
  <si>
    <t>Licencias</t>
  </si>
  <si>
    <t>Otras Provisiones a Largo Plazo</t>
  </si>
  <si>
    <t>1259</t>
  </si>
  <si>
    <t>Otros Activos Intangibles</t>
  </si>
  <si>
    <t>Total Pasivo no Circulante</t>
  </si>
  <si>
    <t>1260</t>
  </si>
  <si>
    <t xml:space="preserve">Depreciación, Deterioro y Amortización Acumulada de Bienes </t>
  </si>
  <si>
    <t>Total Pasivo</t>
  </si>
  <si>
    <t>1261</t>
  </si>
  <si>
    <t>Depreciación Acumulada de Bienes Inmuebles</t>
  </si>
  <si>
    <t>1262</t>
  </si>
  <si>
    <t>Depreciación Acumulada de Infraestructura</t>
  </si>
  <si>
    <t>3000</t>
  </si>
  <si>
    <t xml:space="preserve">Hacienda Pública/Patrimonio </t>
  </si>
  <si>
    <t>1263</t>
  </si>
  <si>
    <t>Depreciación Acumulada de Bienes Muebles</t>
  </si>
  <si>
    <t>3100</t>
  </si>
  <si>
    <t>Hacienda Pública/Patrimonio Contribuido</t>
  </si>
  <si>
    <t>1264</t>
  </si>
  <si>
    <t xml:space="preserve">Deterioro Acumulado de Activos Biológicos </t>
  </si>
  <si>
    <t>3110</t>
  </si>
  <si>
    <t>Aportaciones</t>
  </si>
  <si>
    <t>1265</t>
  </si>
  <si>
    <t>Amortización Acumulada de Activos Intangibles</t>
  </si>
  <si>
    <t>3111</t>
  </si>
  <si>
    <t>1270</t>
  </si>
  <si>
    <t>Activos Diferidos</t>
  </si>
  <si>
    <t>3120</t>
  </si>
  <si>
    <t>Donaciones de Capital</t>
  </si>
  <si>
    <t>1271</t>
  </si>
  <si>
    <t>Estudios, Formulación y Evaluación de Proyectos</t>
  </si>
  <si>
    <t>3121</t>
  </si>
  <si>
    <t>1272</t>
  </si>
  <si>
    <t>Derechos sobre Bienes en Régimen de Arrendamiento Financiero</t>
  </si>
  <si>
    <t>1273</t>
  </si>
  <si>
    <t>Gastos Pagados por Adelantado a Largo Plazo</t>
  </si>
  <si>
    <t>3130</t>
  </si>
  <si>
    <t>Actualización de la Hacienda Pública/Patrimonio</t>
  </si>
  <si>
    <t>1274</t>
  </si>
  <si>
    <t>Anticipos a Largo Plazo</t>
  </si>
  <si>
    <t>3131</t>
  </si>
  <si>
    <t>1275</t>
  </si>
  <si>
    <t>Beneficios al Retiro de Empleados Pagados por Adelantado</t>
  </si>
  <si>
    <t>1279</t>
  </si>
  <si>
    <t>Otros Activos Diferidos</t>
  </si>
  <si>
    <t>3200</t>
  </si>
  <si>
    <t>Hacienda Pública/Patrimonio Generado</t>
  </si>
  <si>
    <t>3210</t>
  </si>
  <si>
    <t>Resultados del Ejercicio: (Ahorro/Desahorro)</t>
  </si>
  <si>
    <t>1280</t>
  </si>
  <si>
    <t>Estimación por Pérdida o Deterioro de Activos no Circulantes</t>
  </si>
  <si>
    <t>3211</t>
  </si>
  <si>
    <t>1281</t>
  </si>
  <si>
    <t>Estimaciones por Pérdida de Cuentas Incobrables de Documentos por
Cobrar a Largo Plazo</t>
  </si>
  <si>
    <t>3220</t>
  </si>
  <si>
    <t>Resultados de Ejercicios Anteriores</t>
  </si>
  <si>
    <t>1282</t>
  </si>
  <si>
    <t>Estimaciones por Pérdida de Cuentas Incobrables de Deudores Diversos por
Cobrar a Largo Plazo</t>
  </si>
  <si>
    <t>3221</t>
  </si>
  <si>
    <t>1283</t>
  </si>
  <si>
    <t>Estimaciones por Pérdida de Cuentas Incobrables de Ingresos por Cobrar a Largo
Plazo</t>
  </si>
  <si>
    <t>1284</t>
  </si>
  <si>
    <t>Estimaciones por Pérdida de Cuentas Incobrables de Préstamos Otorgados a
Largo Plazo</t>
  </si>
  <si>
    <t>3230</t>
  </si>
  <si>
    <t>Ravalúos</t>
  </si>
  <si>
    <t>1289</t>
  </si>
  <si>
    <t>Estimaciones por Pérdida de Otras Cuentas Incobrables a Largo Plazo</t>
  </si>
  <si>
    <t>3231</t>
  </si>
  <si>
    <t>Revalúo de Bienes Inmuebles</t>
  </si>
  <si>
    <t>3232</t>
  </si>
  <si>
    <t>Revalúo de Bienes Muebles</t>
  </si>
  <si>
    <t>1290</t>
  </si>
  <si>
    <t>Otros Activos no Circulantes</t>
  </si>
  <si>
    <t>3233</t>
  </si>
  <si>
    <t>Revalúo de Bienes Intangibles</t>
  </si>
  <si>
    <t>1291</t>
  </si>
  <si>
    <t>Bienes en Concesión</t>
  </si>
  <si>
    <t>3239</t>
  </si>
  <si>
    <t>Otros Revalúos</t>
  </si>
  <si>
    <t>1292</t>
  </si>
  <si>
    <t>Bienes en Arrendamiento Financiero</t>
  </si>
  <si>
    <t>1293</t>
  </si>
  <si>
    <t>Bienes en Comodato</t>
  </si>
  <si>
    <t>3240</t>
  </si>
  <si>
    <t>Reservas</t>
  </si>
  <si>
    <t>3241</t>
  </si>
  <si>
    <t>Reservas de Patrimonio</t>
  </si>
  <si>
    <t>3242</t>
  </si>
  <si>
    <t>Reservas Territoriales</t>
  </si>
  <si>
    <t>3243</t>
  </si>
  <si>
    <t>Reservas por Contingencias</t>
  </si>
  <si>
    <t>Total Activo no Circulante</t>
  </si>
  <si>
    <t>3250</t>
  </si>
  <si>
    <t>Rectificaciones de Resultados de Ejercicios Anteriores</t>
  </si>
  <si>
    <t>3251</t>
  </si>
  <si>
    <t>Cambios en Políticas Contables</t>
  </si>
  <si>
    <t>3252</t>
  </si>
  <si>
    <t>Cambios por Errores Contables</t>
  </si>
  <si>
    <t>3300</t>
  </si>
  <si>
    <t>Exceso o Insuficiencia en la Actualización de la Hacienda Pública/Patrimonio</t>
  </si>
  <si>
    <t>3310</t>
  </si>
  <si>
    <t>Resultado por Posición Monetaria</t>
  </si>
  <si>
    <t>3311</t>
  </si>
  <si>
    <t>3320</t>
  </si>
  <si>
    <t>Resultado por Tenencia de Activos no Monetarios</t>
  </si>
  <si>
    <t>3321</t>
  </si>
  <si>
    <t>Total Hacienda Pública/Patrimonio</t>
  </si>
  <si>
    <t>Estado de Situación Financiera Consolidado</t>
  </si>
  <si>
    <r>
      <t xml:space="preserve">Cuenta 
</t>
    </r>
    <r>
      <rPr>
        <sz val="7"/>
        <rFont val="Arial"/>
        <family val="2"/>
      </rPr>
      <t>(3)</t>
    </r>
  </si>
  <si>
    <r>
      <t xml:space="preserve">Nombre de la Cuenta 
</t>
    </r>
    <r>
      <rPr>
        <sz val="7"/>
        <rFont val="Arial"/>
        <family val="2"/>
      </rPr>
      <t>(4)</t>
    </r>
  </si>
  <si>
    <t>Municipio</t>
  </si>
  <si>
    <t>DIF</t>
  </si>
  <si>
    <t>ODAS</t>
  </si>
  <si>
    <t>Instituto del Deporte</t>
  </si>
  <si>
    <t>Total Activo (10)</t>
  </si>
  <si>
    <t>Títulos  y Valores de la Deuda Pública Interna a Largo Plazo</t>
  </si>
  <si>
    <t>2296</t>
  </si>
  <si>
    <t>Total Pasivo y Hacienda Pública/Patrimonio (11)</t>
  </si>
  <si>
    <t>(pesos)</t>
  </si>
  <si>
    <t>Cuenta Pública 2019</t>
  </si>
  <si>
    <t xml:space="preserve"> Al 31 de Diciembre de 2019 (2)</t>
  </si>
  <si>
    <t>Sumatoria 2019
(7)</t>
  </si>
  <si>
    <t>Eliminación 2019
(8)</t>
  </si>
  <si>
    <t>Consolidación 2019
(9)</t>
  </si>
  <si>
    <t>2019
(5)</t>
  </si>
  <si>
    <t>2019 
(5)</t>
  </si>
  <si>
    <t>2018
(6)</t>
  </si>
  <si>
    <t>2018 
(6)</t>
  </si>
  <si>
    <t>Entidad Municipal: (1)     JOCOTITLAN     No. 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</si>
</sst>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2">
    <xf numFmtId="0" fontId="0" fillId="0" borderId="0" xfId="0"/>
    <xf numFmtId="49" fontId="5" fillId="3" borderId="10" xfId="4" applyNumberFormat="1" applyFont="1" applyFill="1" applyBorder="1" applyAlignment="1">
      <alignment horizontal="center"/>
    </xf>
    <xf numFmtId="0" fontId="5" fillId="3" borderId="0" xfId="3" applyFont="1" applyFill="1" applyAlignment="1">
      <alignment horizontal="left" vertical="center" indent="1"/>
    </xf>
    <xf numFmtId="43" fontId="7" fillId="3" borderId="11" xfId="1" applyFont="1" applyFill="1" applyBorder="1"/>
    <xf numFmtId="43" fontId="7" fillId="3" borderId="12" xfId="1" applyFont="1" applyFill="1" applyBorder="1"/>
    <xf numFmtId="49" fontId="6" fillId="0" borderId="10" xfId="4" applyNumberFormat="1" applyFont="1" applyBorder="1" applyAlignment="1">
      <alignment horizontal="center"/>
    </xf>
    <xf numFmtId="0" fontId="6" fillId="0" borderId="0" xfId="3" applyFont="1" applyAlignment="1">
      <alignment horizontal="left" vertical="center" indent="1"/>
    </xf>
    <xf numFmtId="43" fontId="8" fillId="0" borderId="11" xfId="1" applyFont="1" applyBorder="1" applyProtection="1">
      <protection locked="0"/>
    </xf>
    <xf numFmtId="43" fontId="8" fillId="0" borderId="11" xfId="1" applyFont="1" applyBorder="1"/>
    <xf numFmtId="43" fontId="8" fillId="0" borderId="12" xfId="1" applyFont="1" applyBorder="1"/>
    <xf numFmtId="0" fontId="6" fillId="0" borderId="0" xfId="3" applyFont="1" applyAlignment="1">
      <alignment horizontal="left" vertical="center" wrapText="1" indent="1"/>
    </xf>
    <xf numFmtId="49" fontId="5" fillId="3" borderId="10" xfId="4" applyNumberFormat="1" applyFont="1" applyFill="1" applyBorder="1" applyAlignment="1">
      <alignment horizontal="center" vertical="center"/>
    </xf>
    <xf numFmtId="49" fontId="6" fillId="0" borderId="10" xfId="4" applyNumberFormat="1" applyFont="1" applyBorder="1" applyAlignment="1">
      <alignment horizontal="center" vertical="center"/>
    </xf>
    <xf numFmtId="0" fontId="5" fillId="3" borderId="0" xfId="3" applyFont="1" applyFill="1" applyAlignment="1">
      <alignment horizontal="right"/>
    </xf>
    <xf numFmtId="43" fontId="7" fillId="3" borderId="14" xfId="1" applyFont="1" applyFill="1" applyBorder="1"/>
    <xf numFmtId="49" fontId="5" fillId="0" borderId="10" xfId="4" applyNumberFormat="1" applyFont="1" applyBorder="1" applyAlignment="1">
      <alignment horizontal="center"/>
    </xf>
    <xf numFmtId="0" fontId="5" fillId="0" borderId="0" xfId="3" applyFont="1" applyAlignment="1">
      <alignment horizontal="left" vertical="center" indent="1"/>
    </xf>
    <xf numFmtId="43" fontId="7" fillId="3" borderId="15" xfId="1" applyFont="1" applyFill="1" applyBorder="1"/>
    <xf numFmtId="49" fontId="6" fillId="0" borderId="0" xfId="3" applyNumberFormat="1" applyFont="1" applyAlignment="1">
      <alignment horizontal="left" vertical="center" indent="1"/>
    </xf>
    <xf numFmtId="0" fontId="0" fillId="0" borderId="4" xfId="0" applyBorder="1"/>
    <xf numFmtId="0" fontId="0" fillId="0" borderId="11" xfId="0" applyBorder="1"/>
    <xf numFmtId="0" fontId="5" fillId="3" borderId="16" xfId="3" applyFont="1" applyFill="1" applyBorder="1" applyAlignment="1">
      <alignment horizontal="right"/>
    </xf>
    <xf numFmtId="0" fontId="5" fillId="3" borderId="17" xfId="3" applyFont="1" applyFill="1" applyBorder="1" applyAlignment="1">
      <alignment horizontal="right" vertical="center" indent="1"/>
    </xf>
    <xf numFmtId="0" fontId="0" fillId="0" borderId="18" xfId="0" applyBorder="1"/>
    <xf numFmtId="0" fontId="7" fillId="3" borderId="19" xfId="0" applyFont="1" applyFill="1" applyBorder="1" applyAlignment="1">
      <alignment horizontal="right"/>
    </xf>
    <xf numFmtId="43" fontId="7" fillId="3" borderId="19" xfId="1" applyFont="1" applyFill="1" applyBorder="1"/>
    <xf numFmtId="0" fontId="7" fillId="3" borderId="20" xfId="0" applyFont="1" applyFill="1" applyBorder="1" applyAlignment="1">
      <alignment horizontal="right"/>
    </xf>
    <xf numFmtId="43" fontId="7" fillId="3" borderId="21" xfId="1" applyFont="1" applyFill="1" applyBorder="1"/>
    <xf numFmtId="0" fontId="0" fillId="0" borderId="0" xfId="0" applyProtection="1">
      <protection locked="0"/>
    </xf>
    <xf numFmtId="0" fontId="2" fillId="0" borderId="0" xfId="2"/>
    <xf numFmtId="0" fontId="2" fillId="0" borderId="0" xfId="3"/>
    <xf numFmtId="0" fontId="3" fillId="0" borderId="4" xfId="2" applyFont="1" applyBorder="1" applyAlignment="1" applyProtection="1">
      <alignment horizontal="left"/>
      <protection locked="0"/>
    </xf>
    <xf numFmtId="0" fontId="2" fillId="2" borderId="0" xfId="2" applyFill="1" applyAlignment="1">
      <alignment horizontal="center"/>
    </xf>
    <xf numFmtId="0" fontId="2" fillId="2" borderId="0" xfId="2" applyFill="1"/>
    <xf numFmtId="0" fontId="2" fillId="2" borderId="0" xfId="2" applyFill="1" applyProtection="1">
      <protection locked="0"/>
    </xf>
    <xf numFmtId="0" fontId="3" fillId="2" borderId="5" xfId="2" applyFont="1" applyFill="1" applyBorder="1" applyAlignment="1" applyProtection="1">
      <alignment horizontal="right" vertical="top"/>
      <protection locked="0"/>
    </xf>
    <xf numFmtId="0" fontId="4" fillId="0" borderId="0" xfId="2" applyFont="1"/>
    <xf numFmtId="0" fontId="6" fillId="0" borderId="0" xfId="2" applyFont="1" applyAlignment="1">
      <alignment vertical="center"/>
    </xf>
    <xf numFmtId="0" fontId="2" fillId="0" borderId="6" xfId="2" applyBorder="1"/>
    <xf numFmtId="0" fontId="2" fillId="0" borderId="7" xfId="2" applyBorder="1"/>
    <xf numFmtId="0" fontId="2" fillId="2" borderId="7" xfId="2" applyFill="1" applyBorder="1"/>
    <xf numFmtId="0" fontId="2" fillId="2" borderId="8" xfId="2" applyFill="1" applyBorder="1"/>
    <xf numFmtId="0" fontId="6" fillId="0" borderId="0" xfId="2" applyFont="1"/>
    <xf numFmtId="0" fontId="6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3" fontId="6" fillId="2" borderId="0" xfId="2" applyNumberFormat="1" applyFont="1" applyFill="1"/>
    <xf numFmtId="1" fontId="10" fillId="2" borderId="28" xfId="2" applyNumberFormat="1" applyFont="1" applyFill="1" applyBorder="1" applyAlignment="1">
      <alignment horizontal="center" vertical="center" wrapText="1"/>
    </xf>
    <xf numFmtId="1" fontId="10" fillId="2" borderId="29" xfId="2" applyNumberFormat="1" applyFont="1" applyFill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11" fillId="0" borderId="0" xfId="2" applyFont="1" applyAlignment="1">
      <alignment vertical="center"/>
    </xf>
    <xf numFmtId="3" fontId="11" fillId="0" borderId="0" xfId="2" applyNumberFormat="1" applyFont="1" applyAlignment="1">
      <alignment vertical="center"/>
    </xf>
    <xf numFmtId="49" fontId="5" fillId="3" borderId="9" xfId="4" applyNumberFormat="1" applyFont="1" applyFill="1" applyBorder="1" applyAlignment="1">
      <alignment horizontal="center"/>
    </xf>
    <xf numFmtId="0" fontId="5" fillId="3" borderId="2" xfId="3" applyFont="1" applyFill="1" applyBorder="1" applyAlignment="1">
      <alignment horizontal="left" vertical="center" indent="1"/>
    </xf>
    <xf numFmtId="43" fontId="8" fillId="3" borderId="32" xfId="1" applyFont="1" applyFill="1" applyBorder="1"/>
    <xf numFmtId="43" fontId="8" fillId="3" borderId="13" xfId="1" applyFont="1" applyFill="1" applyBorder="1"/>
    <xf numFmtId="43" fontId="8" fillId="3" borderId="33" xfId="1" applyFont="1" applyFill="1" applyBorder="1"/>
    <xf numFmtId="43" fontId="7" fillId="3" borderId="16" xfId="1" applyFont="1" applyFill="1" applyBorder="1"/>
    <xf numFmtId="43" fontId="8" fillId="0" borderId="16" xfId="1" applyFont="1" applyBorder="1"/>
    <xf numFmtId="0" fontId="5" fillId="3" borderId="0" xfId="3" applyFont="1" applyFill="1" applyAlignment="1">
      <alignment horizontal="left" vertical="center" wrapText="1" indent="1"/>
    </xf>
    <xf numFmtId="43" fontId="8" fillId="0" borderId="16" xfId="1" applyFont="1" applyBorder="1" applyProtection="1">
      <protection locked="0"/>
    </xf>
    <xf numFmtId="43" fontId="7" fillId="3" borderId="17" xfId="1" applyFont="1" applyFill="1" applyBorder="1"/>
    <xf numFmtId="4" fontId="8" fillId="0" borderId="11" xfId="0" applyNumberFormat="1" applyFont="1" applyBorder="1"/>
    <xf numFmtId="4" fontId="8" fillId="0" borderId="16" xfId="0" applyNumberFormat="1" applyFont="1" applyBorder="1"/>
    <xf numFmtId="4" fontId="8" fillId="0" borderId="12" xfId="0" applyNumberFormat="1" applyFont="1" applyBorder="1"/>
    <xf numFmtId="43" fontId="7" fillId="3" borderId="34" xfId="1" applyFont="1" applyFill="1" applyBorder="1"/>
    <xf numFmtId="0" fontId="0" fillId="0" borderId="32" xfId="0" applyBorder="1"/>
    <xf numFmtId="43" fontId="0" fillId="0" borderId="32" xfId="1" applyFont="1" applyBorder="1"/>
    <xf numFmtId="43" fontId="0" fillId="0" borderId="12" xfId="1" applyFont="1" applyBorder="1"/>
    <xf numFmtId="49" fontId="5" fillId="3" borderId="10" xfId="3" applyNumberFormat="1" applyFont="1" applyFill="1" applyBorder="1" applyAlignment="1">
      <alignment horizontal="center"/>
    </xf>
    <xf numFmtId="43" fontId="8" fillId="3" borderId="11" xfId="1" applyFont="1" applyFill="1" applyBorder="1"/>
    <xf numFmtId="43" fontId="8" fillId="3" borderId="16" xfId="1" applyFont="1" applyFill="1" applyBorder="1"/>
    <xf numFmtId="43" fontId="8" fillId="3" borderId="12" xfId="1" applyFont="1" applyFill="1" applyBorder="1"/>
    <xf numFmtId="49" fontId="6" fillId="0" borderId="10" xfId="3" applyNumberFormat="1" applyFont="1" applyBorder="1" applyAlignment="1">
      <alignment horizontal="center"/>
    </xf>
    <xf numFmtId="49" fontId="5" fillId="3" borderId="10" xfId="3" applyNumberFormat="1" applyFont="1" applyFill="1" applyBorder="1" applyAlignment="1">
      <alignment horizontal="center" vertical="center"/>
    </xf>
    <xf numFmtId="49" fontId="6" fillId="0" borderId="10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/>
    </xf>
    <xf numFmtId="0" fontId="9" fillId="0" borderId="0" xfId="3" applyFont="1" applyAlignment="1">
      <alignment vertical="center"/>
    </xf>
    <xf numFmtId="0" fontId="5" fillId="3" borderId="0" xfId="3" applyFont="1" applyFill="1" applyAlignment="1">
      <alignment horizontal="right" vertical="center" indent="1"/>
    </xf>
    <xf numFmtId="43" fontId="7" fillId="3" borderId="35" xfId="1" applyFont="1" applyFill="1" applyBorder="1"/>
    <xf numFmtId="43" fontId="7" fillId="3" borderId="36" xfId="1" applyFont="1" applyFill="1" applyBorder="1"/>
    <xf numFmtId="0" fontId="5" fillId="3" borderId="0" xfId="3" applyFont="1" applyFill="1" applyAlignment="1">
      <alignment horizontal="left" indent="1"/>
    </xf>
    <xf numFmtId="0" fontId="0" fillId="0" borderId="10" xfId="0" applyBorder="1"/>
    <xf numFmtId="0" fontId="0" fillId="0" borderId="37" xfId="0" applyBorder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43" fontId="7" fillId="3" borderId="11" xfId="1" applyFont="1" applyFill="1" applyBorder="1" applyProtection="1"/>
    <xf numFmtId="43" fontId="8" fillId="0" borderId="11" xfId="1" applyFont="1" applyBorder="1" applyProtection="1"/>
    <xf numFmtId="43" fontId="7" fillId="3" borderId="14" xfId="1" applyFont="1" applyFill="1" applyBorder="1" applyProtection="1"/>
    <xf numFmtId="43" fontId="7" fillId="3" borderId="38" xfId="1" applyFont="1" applyFill="1" applyBorder="1" applyProtection="1"/>
    <xf numFmtId="43" fontId="8" fillId="0" borderId="11" xfId="1" applyFont="1" applyFill="1" applyBorder="1" applyProtection="1">
      <protection locked="0"/>
    </xf>
    <xf numFmtId="43" fontId="7" fillId="3" borderId="11" xfId="1" applyFont="1" applyFill="1" applyBorder="1" applyProtection="1"/>
    <xf numFmtId="43" fontId="8" fillId="0" borderId="11" xfId="1" applyFont="1" applyBorder="1" applyProtection="1">
      <protection locked="0"/>
    </xf>
    <xf numFmtId="43" fontId="8" fillId="0" borderId="11" xfId="1" applyFont="1" applyBorder="1" applyProtection="1"/>
    <xf numFmtId="43" fontId="7" fillId="3" borderId="14" xfId="1" applyFont="1" applyFill="1" applyBorder="1" applyProtection="1"/>
    <xf numFmtId="43" fontId="7" fillId="3" borderId="11" xfId="1" applyFont="1" applyFill="1" applyBorder="1" applyProtection="1"/>
    <xf numFmtId="43" fontId="8" fillId="0" borderId="11" xfId="1" applyFont="1" applyBorder="1" applyProtection="1">
      <protection locked="0"/>
    </xf>
    <xf numFmtId="43" fontId="8" fillId="0" borderId="11" xfId="1" applyFont="1" applyBorder="1" applyProtection="1"/>
    <xf numFmtId="43" fontId="7" fillId="3" borderId="14" xfId="1" applyFont="1" applyFill="1" applyBorder="1" applyProtection="1"/>
    <xf numFmtId="43" fontId="7" fillId="3" borderId="38" xfId="1" applyFont="1" applyFill="1" applyBorder="1" applyProtection="1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2" fillId="2" borderId="4" xfId="2" applyFill="1" applyBorder="1" applyAlignment="1">
      <alignment horizontal="center"/>
    </xf>
    <xf numFmtId="0" fontId="2" fillId="2" borderId="0" xfId="2" applyFill="1" applyAlignment="1">
      <alignment horizontal="center"/>
    </xf>
    <xf numFmtId="0" fontId="2" fillId="2" borderId="5" xfId="2" applyFill="1" applyBorder="1" applyAlignment="1">
      <alignment horizontal="center"/>
    </xf>
    <xf numFmtId="0" fontId="2" fillId="2" borderId="0" xfId="2" quotePrefix="1" applyFill="1" applyAlignment="1" applyProtection="1">
      <alignment horizontal="left"/>
      <protection locked="0"/>
    </xf>
    <xf numFmtId="0" fontId="4" fillId="2" borderId="0" xfId="2" applyFont="1" applyFill="1" applyAlignment="1" applyProtection="1">
      <alignment horizontal="left"/>
      <protection locked="0"/>
    </xf>
    <xf numFmtId="0" fontId="10" fillId="2" borderId="0" xfId="2" applyFont="1" applyFill="1" applyAlignment="1">
      <alignment horizontal="center" vertical="center"/>
    </xf>
    <xf numFmtId="1" fontId="10" fillId="2" borderId="25" xfId="2" applyNumberFormat="1" applyFont="1" applyFill="1" applyBorder="1" applyAlignment="1">
      <alignment horizontal="center" vertical="center"/>
    </xf>
    <xf numFmtId="1" fontId="10" fillId="2" borderId="23" xfId="2" applyNumberFormat="1" applyFont="1" applyFill="1" applyBorder="1" applyAlignment="1">
      <alignment horizontal="center" vertical="center" wrapText="1"/>
    </xf>
    <xf numFmtId="1" fontId="10" fillId="2" borderId="30" xfId="2" applyNumberFormat="1" applyFont="1" applyFill="1" applyBorder="1" applyAlignment="1">
      <alignment horizontal="center" vertical="center"/>
    </xf>
    <xf numFmtId="1" fontId="10" fillId="2" borderId="26" xfId="2" applyNumberFormat="1" applyFont="1" applyFill="1" applyBorder="1" applyAlignment="1">
      <alignment horizontal="center" vertical="center" wrapText="1"/>
    </xf>
    <xf numFmtId="1" fontId="10" fillId="2" borderId="31" xfId="2" applyNumberFormat="1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/>
    </xf>
    <xf numFmtId="1" fontId="10" fillId="2" borderId="23" xfId="2" applyNumberFormat="1" applyFont="1" applyFill="1" applyBorder="1" applyAlignment="1">
      <alignment horizontal="center" vertical="center"/>
    </xf>
    <xf numFmtId="1" fontId="10" fillId="2" borderId="24" xfId="2" applyNumberFormat="1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12" xfId="3"/>
    <cellStyle name="Normal 13" xfId="4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123825</xdr:rowOff>
    </xdr:from>
    <xdr:to>
      <xdr:col>2</xdr:col>
      <xdr:colOff>31782</xdr:colOff>
      <xdr:row>4</xdr:row>
      <xdr:rowOff>19050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0025"/>
          <a:ext cx="641382" cy="638175"/>
        </a:xfrm>
        <a:prstGeom prst="rect">
          <a:avLst/>
        </a:prstGeom>
      </xdr:spPr>
    </xdr:pic>
    <xdr:clientData/>
  </xdr:twoCellAnchor>
  <xdr:twoCellAnchor>
    <xdr:from>
      <xdr:col>2</xdr:col>
      <xdr:colOff>1336577</xdr:colOff>
      <xdr:row>4</xdr:row>
      <xdr:rowOff>171643</xdr:rowOff>
    </xdr:from>
    <xdr:to>
      <xdr:col>2</xdr:col>
      <xdr:colOff>3678382</xdr:colOff>
      <xdr:row>4</xdr:row>
      <xdr:rowOff>174048</xdr:rowOff>
    </xdr:to>
    <xdr:cxnSp macro="">
      <xdr:nvCxnSpPr>
        <xdr:cNvPr id="16" name="17 Conector recto">
          <a:extLst>
            <a:ext uri="{FF2B5EF4-FFF2-40B4-BE49-F238E27FC236}">
              <a16:creationId xmlns="" xmlns:a16="http://schemas.microsoft.com/office/drawing/2014/main" id="{CCEFDD41-D8A1-4229-B84D-223DB381EF3A}"/>
            </a:ext>
          </a:extLst>
        </xdr:cNvPr>
        <xdr:cNvCxnSpPr>
          <a:cxnSpLocks noChangeShapeType="1"/>
        </xdr:cNvCxnSpPr>
      </xdr:nvCxnSpPr>
      <xdr:spPr bwMode="auto">
        <a:xfrm>
          <a:off x="2108102" y="990793"/>
          <a:ext cx="2341805" cy="240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47625</xdr:colOff>
      <xdr:row>269</xdr:row>
      <xdr:rowOff>171450</xdr:rowOff>
    </xdr:from>
    <xdr:to>
      <xdr:col>13</xdr:col>
      <xdr:colOff>367109</xdr:colOff>
      <xdr:row>273</xdr:row>
      <xdr:rowOff>175022</xdr:rowOff>
    </xdr:to>
    <xdr:grpSp>
      <xdr:nvGrpSpPr>
        <xdr:cNvPr id="17" name="Group 17">
          <a:extLst>
            <a:ext uri="{FF2B5EF4-FFF2-40B4-BE49-F238E27FC236}">
              <a16:creationId xmlns="" xmlns:a16="http://schemas.microsoft.com/office/drawing/2014/main" id="{8E7D9FD5-86D5-4925-8DC8-F5ECBBD4613E}"/>
            </a:ext>
          </a:extLst>
        </xdr:cNvPr>
        <xdr:cNvGrpSpPr>
          <a:grpSpLocks/>
        </xdr:cNvGrpSpPr>
      </xdr:nvGrpSpPr>
      <xdr:grpSpPr bwMode="auto">
        <a:xfrm>
          <a:off x="819150" y="52349400"/>
          <a:ext cx="14787959" cy="765572"/>
          <a:chOff x="11" y="852"/>
          <a:chExt cx="1115" cy="27"/>
        </a:xfrm>
      </xdr:grpSpPr>
      <xdr:sp macro="" textlink="">
        <xdr:nvSpPr>
          <xdr:cNvPr id="18" name="Text Box 18">
            <a:extLst>
              <a:ext uri="{FF2B5EF4-FFF2-40B4-BE49-F238E27FC236}">
                <a16:creationId xmlns="" xmlns:a16="http://schemas.microsoft.com/office/drawing/2014/main" id="{F05B0CF8-8D39-41A8-8911-84623BCE74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 ESQUER CRUZ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Presidente Municipal (12)</a:t>
            </a:r>
          </a:p>
        </xdr:txBody>
      </xdr:sp>
      <xdr:sp macro="" textlink="">
        <xdr:nvSpPr>
          <xdr:cNvPr id="19" name="Text Box 19">
            <a:extLst>
              <a:ext uri="{FF2B5EF4-FFF2-40B4-BE49-F238E27FC236}">
                <a16:creationId xmlns="" xmlns:a16="http://schemas.microsoft.com/office/drawing/2014/main" id="{363A8C11-6C6E-49F3-A2A1-B63F752255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</a:t>
            </a:r>
            <a:r>
              <a:rPr lang="es-ES" sz="7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IVÁN GÓMEZ GÓMEZ</a:t>
            </a: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(12)</a:t>
            </a:r>
          </a:p>
        </xdr:txBody>
      </xdr:sp>
      <xdr:sp macro="" textlink="">
        <xdr:nvSpPr>
          <xdr:cNvPr id="20" name="Text Box 20">
            <a:extLst>
              <a:ext uri="{FF2B5EF4-FFF2-40B4-BE49-F238E27FC236}">
                <a16:creationId xmlns="" xmlns:a16="http://schemas.microsoft.com/office/drawing/2014/main" id="{252DC19D-E23E-4B45-B940-4889C52322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6" y="854"/>
            <a:ext cx="208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MTRA. VIOLETA CRUZ</a:t>
            </a:r>
            <a:r>
              <a:rPr lang="es-ES" sz="7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SÁNCHEZ</a:t>
            </a: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Sindica(s) (12)</a:t>
            </a:r>
          </a:p>
        </xdr:txBody>
      </xdr:sp>
      <xdr:sp macro="" textlink="">
        <xdr:nvSpPr>
          <xdr:cNvPr id="21" name="Text Box 21">
            <a:extLst>
              <a:ext uri="{FF2B5EF4-FFF2-40B4-BE49-F238E27FC236}">
                <a16:creationId xmlns="" xmlns:a16="http://schemas.microsoft.com/office/drawing/2014/main" id="{470A7894-CD2A-42EB-93A8-1B2B261266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DRA.</a:t>
            </a:r>
            <a:r>
              <a:rPr lang="es-ES" sz="7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EN A. MARÍA TERESA GARDUÑO MANJARREZ</a:t>
            </a: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Tesorera (12)</a:t>
            </a:r>
          </a:p>
        </xdr:txBody>
      </xdr:sp>
    </xdr:grpSp>
    <xdr:clientData/>
  </xdr:twoCellAnchor>
  <xdr:twoCellAnchor>
    <xdr:from>
      <xdr:col>3</xdr:col>
      <xdr:colOff>38100</xdr:colOff>
      <xdr:row>8</xdr:row>
      <xdr:rowOff>28575</xdr:rowOff>
    </xdr:from>
    <xdr:to>
      <xdr:col>3</xdr:col>
      <xdr:colOff>952500</xdr:colOff>
      <xdr:row>8</xdr:row>
      <xdr:rowOff>266700</xdr:rowOff>
    </xdr:to>
    <xdr:sp macro="[0]!A_2017" textlink="">
      <xdr:nvSpPr>
        <xdr:cNvPr id="3" name="Rectángulo: esquinas redondeadas 2">
          <a:extLst>
            <a:ext uri="{FF2B5EF4-FFF2-40B4-BE49-F238E27FC236}">
              <a16:creationId xmlns="" xmlns:a16="http://schemas.microsoft.com/office/drawing/2014/main" id="{2C9C6E13-6A09-4FBA-95B8-871FF225D391}"/>
            </a:ext>
          </a:extLst>
        </xdr:cNvPr>
        <xdr:cNvSpPr/>
      </xdr:nvSpPr>
      <xdr:spPr>
        <a:xfrm>
          <a:off x="5467350" y="1552575"/>
          <a:ext cx="914400" cy="2381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38100</xdr:colOff>
      <xdr:row>8</xdr:row>
      <xdr:rowOff>38100</xdr:rowOff>
    </xdr:from>
    <xdr:to>
      <xdr:col>4</xdr:col>
      <xdr:colOff>952500</xdr:colOff>
      <xdr:row>8</xdr:row>
      <xdr:rowOff>276225</xdr:rowOff>
    </xdr:to>
    <xdr:sp macro="[0]!A_2016" textlink="">
      <xdr:nvSpPr>
        <xdr:cNvPr id="10" name="Rectángulo: esquinas redondeadas 9">
          <a:extLst>
            <a:ext uri="{FF2B5EF4-FFF2-40B4-BE49-F238E27FC236}">
              <a16:creationId xmlns="" xmlns:a16="http://schemas.microsoft.com/office/drawing/2014/main" id="{578CAD55-B60B-4119-93A1-F411ABC54C49}"/>
            </a:ext>
          </a:extLst>
        </xdr:cNvPr>
        <xdr:cNvSpPr/>
      </xdr:nvSpPr>
      <xdr:spPr>
        <a:xfrm>
          <a:off x="6448425" y="1562100"/>
          <a:ext cx="914400" cy="2381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277"/>
  <sheetViews>
    <sheetView tabSelected="1" topLeftCell="E1" workbookViewId="0"/>
  </sheetViews>
  <sheetFormatPr baseColWidth="10" defaultRowHeight="15" x14ac:dyDescent="0.25"/>
  <cols>
    <col min="1" max="1" width="1.140625" customWidth="1"/>
    <col min="2" max="2" width="10.42578125" customWidth="1"/>
    <col min="3" max="3" width="69.85546875" customWidth="1"/>
    <col min="4" max="14" width="14.7109375" customWidth="1"/>
  </cols>
  <sheetData>
    <row r="1" spans="1:19" ht="6" customHeight="1" thickBot="1" x14ac:dyDescent="0.3"/>
    <row r="2" spans="1:19" ht="21.75" customHeight="1" thickTop="1" x14ac:dyDescent="0.25">
      <c r="A2" s="29"/>
      <c r="B2" s="99" t="s">
        <v>412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29"/>
      <c r="P2" s="30"/>
      <c r="Q2" s="30"/>
      <c r="R2" s="30"/>
      <c r="S2" s="30"/>
    </row>
    <row r="3" spans="1:19" ht="21.75" customHeight="1" x14ac:dyDescent="0.25">
      <c r="A3" s="29"/>
      <c r="B3" s="102" t="s">
        <v>400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4"/>
      <c r="O3" s="29"/>
      <c r="P3" s="30"/>
      <c r="Q3" s="30"/>
      <c r="R3" s="30"/>
      <c r="S3" s="30"/>
    </row>
    <row r="4" spans="1:19" x14ac:dyDescent="0.25">
      <c r="A4" s="29"/>
      <c r="B4" s="105" t="s">
        <v>411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7"/>
      <c r="O4" s="29"/>
      <c r="P4" s="30"/>
      <c r="Q4" s="30"/>
      <c r="R4" s="30"/>
      <c r="S4" s="30"/>
    </row>
    <row r="5" spans="1:19" x14ac:dyDescent="0.25">
      <c r="A5" s="29"/>
      <c r="B5" s="31"/>
      <c r="C5" s="108" t="s">
        <v>421</v>
      </c>
      <c r="D5" s="109"/>
      <c r="E5" s="109"/>
      <c r="F5" s="32"/>
      <c r="G5" s="33"/>
      <c r="H5" s="33"/>
      <c r="I5" s="33"/>
      <c r="J5" s="33"/>
      <c r="K5" s="34"/>
      <c r="L5" s="34"/>
      <c r="M5" s="34"/>
      <c r="N5" s="35" t="s">
        <v>413</v>
      </c>
      <c r="O5" s="29"/>
      <c r="P5" s="30"/>
      <c r="Q5" s="36"/>
      <c r="R5" s="36"/>
      <c r="S5" s="36"/>
    </row>
    <row r="6" spans="1:19" ht="15.75" thickBot="1" x14ac:dyDescent="0.3">
      <c r="A6" s="37"/>
      <c r="B6" s="38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  <c r="O6" s="42"/>
      <c r="P6" s="42"/>
      <c r="Q6" s="36"/>
      <c r="R6" s="36"/>
      <c r="S6" s="36"/>
    </row>
    <row r="7" spans="1:19" ht="5.25" customHeight="1" thickTop="1" thickBot="1" x14ac:dyDescent="0.3">
      <c r="A7" s="37"/>
      <c r="B7" s="37"/>
      <c r="C7" s="110"/>
      <c r="D7" s="110"/>
      <c r="E7" s="110"/>
      <c r="F7" s="110"/>
      <c r="G7" s="43"/>
      <c r="H7" s="44"/>
      <c r="I7" s="44"/>
      <c r="J7" s="44"/>
      <c r="K7" s="44"/>
      <c r="L7" s="44"/>
      <c r="M7" s="44"/>
      <c r="N7" s="45"/>
      <c r="O7" s="42"/>
      <c r="P7" s="42"/>
      <c r="Q7" s="36"/>
      <c r="R7" s="36"/>
      <c r="S7" s="36"/>
    </row>
    <row r="8" spans="1:19" ht="19.5" customHeight="1" thickTop="1" x14ac:dyDescent="0.25">
      <c r="A8" s="37"/>
      <c r="B8" s="116" t="s">
        <v>401</v>
      </c>
      <c r="C8" s="118" t="s">
        <v>402</v>
      </c>
      <c r="D8" s="120" t="s">
        <v>403</v>
      </c>
      <c r="E8" s="121"/>
      <c r="F8" s="111" t="s">
        <v>404</v>
      </c>
      <c r="G8" s="111"/>
      <c r="H8" s="111" t="s">
        <v>405</v>
      </c>
      <c r="I8" s="111"/>
      <c r="J8" s="111" t="s">
        <v>406</v>
      </c>
      <c r="K8" s="111"/>
      <c r="L8" s="112" t="s">
        <v>414</v>
      </c>
      <c r="M8" s="112" t="s">
        <v>415</v>
      </c>
      <c r="N8" s="114" t="s">
        <v>416</v>
      </c>
      <c r="O8" s="42"/>
      <c r="P8" s="42"/>
      <c r="Q8" s="36"/>
      <c r="R8" s="36"/>
      <c r="S8" s="36"/>
    </row>
    <row r="9" spans="1:19" ht="24" customHeight="1" thickBot="1" x14ac:dyDescent="0.3">
      <c r="A9" s="37"/>
      <c r="B9" s="117"/>
      <c r="C9" s="119"/>
      <c r="D9" s="46" t="s">
        <v>417</v>
      </c>
      <c r="E9" s="47" t="s">
        <v>419</v>
      </c>
      <c r="F9" s="46" t="s">
        <v>418</v>
      </c>
      <c r="G9" s="47" t="s">
        <v>420</v>
      </c>
      <c r="H9" s="46" t="s">
        <v>418</v>
      </c>
      <c r="I9" s="47" t="s">
        <v>420</v>
      </c>
      <c r="J9" s="46" t="s">
        <v>418</v>
      </c>
      <c r="K9" s="47" t="s">
        <v>420</v>
      </c>
      <c r="L9" s="113"/>
      <c r="M9" s="113"/>
      <c r="N9" s="115"/>
      <c r="O9" s="42"/>
      <c r="P9" s="42"/>
      <c r="Q9" s="36"/>
      <c r="R9" s="36"/>
      <c r="S9" s="36"/>
    </row>
    <row r="10" spans="1:19" ht="5.25" customHeight="1" thickTop="1" thickBot="1" x14ac:dyDescent="0.3">
      <c r="A10" s="48"/>
      <c r="B10" s="48"/>
      <c r="C10" s="49"/>
      <c r="D10" s="50"/>
      <c r="E10" s="50"/>
      <c r="F10" s="50"/>
      <c r="G10" s="50"/>
      <c r="H10" s="49"/>
      <c r="I10" s="49"/>
      <c r="J10" s="49"/>
      <c r="K10" s="50"/>
      <c r="L10" s="50"/>
      <c r="M10" s="50"/>
      <c r="N10" s="50"/>
      <c r="O10" s="29"/>
      <c r="P10" s="29"/>
      <c r="Q10" s="29"/>
      <c r="R10" s="29"/>
      <c r="S10" s="29"/>
    </row>
    <row r="11" spans="1:19" ht="15.75" thickTop="1" x14ac:dyDescent="0.25">
      <c r="B11" s="51" t="s">
        <v>9</v>
      </c>
      <c r="C11" s="52" t="s">
        <v>10</v>
      </c>
      <c r="D11" s="53"/>
      <c r="E11" s="54"/>
      <c r="F11" s="53"/>
      <c r="G11" s="54"/>
      <c r="H11" s="53"/>
      <c r="I11" s="54"/>
      <c r="J11" s="53"/>
      <c r="K11" s="54"/>
      <c r="L11" s="53"/>
      <c r="M11" s="53"/>
      <c r="N11" s="55"/>
    </row>
    <row r="12" spans="1:19" x14ac:dyDescent="0.25">
      <c r="B12" s="1" t="s">
        <v>13</v>
      </c>
      <c r="C12" s="2" t="s">
        <v>14</v>
      </c>
      <c r="D12" s="94">
        <f>+D13+D22+D31+D38+D45+D48+D52</f>
        <v>15758699.66</v>
      </c>
      <c r="E12" s="94">
        <f>+E13+E22+E31+E38+E45+E48+E52</f>
        <v>5460768.7999999998</v>
      </c>
      <c r="F12" s="90">
        <v>92946.829999999987</v>
      </c>
      <c r="G12" s="90">
        <v>14064.26</v>
      </c>
      <c r="H12" s="85">
        <f>+H13+H22+H31+H38+H45+H48+H52</f>
        <v>4035122.4499999993</v>
      </c>
      <c r="I12" s="85">
        <f>+I13+I22+I31+I38+I45+I48+I52</f>
        <v>3407776.7600000002</v>
      </c>
      <c r="J12" s="85">
        <f>+J13+J22+J31+J38+J45+J48+J52</f>
        <v>-888063.53999999992</v>
      </c>
      <c r="K12" s="85">
        <f>+K13+K22+K31+K38+K45+K48+K52</f>
        <v>-840029.17</v>
      </c>
      <c r="L12" s="3"/>
      <c r="M12" s="3"/>
      <c r="N12" s="4"/>
    </row>
    <row r="13" spans="1:19" x14ac:dyDescent="0.25">
      <c r="B13" s="1" t="s">
        <v>17</v>
      </c>
      <c r="C13" s="2" t="s">
        <v>18</v>
      </c>
      <c r="D13" s="3">
        <f>SUM(D14:D20)</f>
        <v>9164552.4800000004</v>
      </c>
      <c r="E13" s="3">
        <f t="shared" ref="E13" si="0">SUM(E14:E20)</f>
        <v>1240380.92</v>
      </c>
      <c r="F13" s="90">
        <v>81061.659999999989</v>
      </c>
      <c r="G13" s="90">
        <v>133.7800000000002</v>
      </c>
      <c r="H13" s="85">
        <f t="shared" ref="H13:N13" si="1">SUM(H14:H20)</f>
        <v>756649.49</v>
      </c>
      <c r="I13" s="85">
        <f t="shared" si="1"/>
        <v>516744.92</v>
      </c>
      <c r="J13" s="85">
        <f t="shared" si="1"/>
        <v>-888357.85</v>
      </c>
      <c r="K13" s="85">
        <f t="shared" si="1"/>
        <v>-840167.89</v>
      </c>
      <c r="L13" s="56">
        <f t="shared" si="1"/>
        <v>9113905.7799999993</v>
      </c>
      <c r="M13" s="56">
        <f t="shared" si="1"/>
        <v>0</v>
      </c>
      <c r="N13" s="4">
        <f t="shared" si="1"/>
        <v>9113905.7799999993</v>
      </c>
    </row>
    <row r="14" spans="1:19" x14ac:dyDescent="0.25">
      <c r="B14" s="5" t="s">
        <v>21</v>
      </c>
      <c r="C14" s="6" t="s">
        <v>22</v>
      </c>
      <c r="D14" s="7">
        <v>11442.99</v>
      </c>
      <c r="E14" s="7">
        <v>1240380.92</v>
      </c>
      <c r="F14" s="91">
        <v>2269.15</v>
      </c>
      <c r="G14" s="91">
        <v>2269.15</v>
      </c>
      <c r="H14" s="7">
        <v>10638.62</v>
      </c>
      <c r="I14" s="89">
        <v>150000</v>
      </c>
      <c r="J14" s="7">
        <v>-784547.87</v>
      </c>
      <c r="K14" s="7">
        <v>-784637.28</v>
      </c>
      <c r="L14" s="8">
        <f>+D14+F14+H14+J14</f>
        <v>-760197.11</v>
      </c>
      <c r="M14" s="7"/>
      <c r="N14" s="9">
        <f>+L14-M14</f>
        <v>-760197.11</v>
      </c>
    </row>
    <row r="15" spans="1:19" x14ac:dyDescent="0.25">
      <c r="B15" s="5" t="s">
        <v>25</v>
      </c>
      <c r="C15" s="6" t="s">
        <v>26</v>
      </c>
      <c r="D15" s="7">
        <v>9153109.4900000002</v>
      </c>
      <c r="E15" s="7">
        <v>0</v>
      </c>
      <c r="F15" s="91">
        <v>78792.509999999995</v>
      </c>
      <c r="G15" s="91">
        <v>-2135.37</v>
      </c>
      <c r="H15" s="7">
        <v>746010.87</v>
      </c>
      <c r="I15" s="7">
        <v>366744.92</v>
      </c>
      <c r="J15" s="7">
        <v>-103809.98</v>
      </c>
      <c r="K15" s="7">
        <v>-55530.61</v>
      </c>
      <c r="L15" s="8">
        <f t="shared" ref="L15:L19" si="2">+D15+F15+H15+J15</f>
        <v>9874102.8899999987</v>
      </c>
      <c r="M15" s="7"/>
      <c r="N15" s="9">
        <f t="shared" ref="N15:N20" si="3">+L15-M15</f>
        <v>9874102.8899999987</v>
      </c>
    </row>
    <row r="16" spans="1:19" x14ac:dyDescent="0.25">
      <c r="B16" s="5" t="s">
        <v>29</v>
      </c>
      <c r="C16" s="6" t="s">
        <v>30</v>
      </c>
      <c r="D16" s="7">
        <v>0</v>
      </c>
      <c r="E16" s="7">
        <v>0</v>
      </c>
      <c r="F16" s="91">
        <v>0</v>
      </c>
      <c r="G16" s="91">
        <v>0</v>
      </c>
      <c r="H16" s="7">
        <v>0</v>
      </c>
      <c r="I16" s="7">
        <v>0</v>
      </c>
      <c r="J16" s="7">
        <v>0</v>
      </c>
      <c r="K16" s="7">
        <v>0</v>
      </c>
      <c r="L16" s="8">
        <f t="shared" si="2"/>
        <v>0</v>
      </c>
      <c r="M16" s="7"/>
      <c r="N16" s="9">
        <f t="shared" si="3"/>
        <v>0</v>
      </c>
    </row>
    <row r="17" spans="2:14" x14ac:dyDescent="0.25">
      <c r="B17" s="5" t="s">
        <v>33</v>
      </c>
      <c r="C17" s="6" t="s">
        <v>34</v>
      </c>
      <c r="D17" s="7">
        <v>0</v>
      </c>
      <c r="E17" s="7">
        <v>0</v>
      </c>
      <c r="F17" s="91">
        <v>0</v>
      </c>
      <c r="G17" s="91">
        <v>0</v>
      </c>
      <c r="H17" s="7">
        <v>0</v>
      </c>
      <c r="I17" s="7">
        <v>0</v>
      </c>
      <c r="J17" s="7">
        <v>0</v>
      </c>
      <c r="K17" s="7">
        <v>0</v>
      </c>
      <c r="L17" s="8">
        <f t="shared" si="2"/>
        <v>0</v>
      </c>
      <c r="M17" s="7"/>
      <c r="N17" s="9">
        <f t="shared" si="3"/>
        <v>0</v>
      </c>
    </row>
    <row r="18" spans="2:14" x14ac:dyDescent="0.25">
      <c r="B18" s="5" t="s">
        <v>37</v>
      </c>
      <c r="C18" s="6" t="s">
        <v>38</v>
      </c>
      <c r="D18" s="7">
        <v>0</v>
      </c>
      <c r="E18" s="7">
        <v>0</v>
      </c>
      <c r="F18" s="91">
        <v>0</v>
      </c>
      <c r="G18" s="91">
        <v>0</v>
      </c>
      <c r="H18" s="7">
        <v>0</v>
      </c>
      <c r="I18" s="7">
        <v>0</v>
      </c>
      <c r="J18" s="7">
        <v>0</v>
      </c>
      <c r="K18" s="7">
        <v>0</v>
      </c>
      <c r="L18" s="8">
        <f t="shared" si="2"/>
        <v>0</v>
      </c>
      <c r="M18" s="7"/>
      <c r="N18" s="9">
        <f t="shared" si="3"/>
        <v>0</v>
      </c>
    </row>
    <row r="19" spans="2:14" x14ac:dyDescent="0.25">
      <c r="B19" s="5" t="s">
        <v>41</v>
      </c>
      <c r="C19" s="6" t="s">
        <v>42</v>
      </c>
      <c r="D19" s="7">
        <v>0</v>
      </c>
      <c r="E19" s="7">
        <v>0</v>
      </c>
      <c r="F19" s="91">
        <v>0</v>
      </c>
      <c r="G19" s="91">
        <v>0</v>
      </c>
      <c r="H19" s="7">
        <v>0</v>
      </c>
      <c r="I19" s="7">
        <v>0</v>
      </c>
      <c r="J19" s="7">
        <v>0</v>
      </c>
      <c r="K19" s="7">
        <v>0</v>
      </c>
      <c r="L19" s="8">
        <f t="shared" si="2"/>
        <v>0</v>
      </c>
      <c r="M19" s="7"/>
      <c r="N19" s="9">
        <f t="shared" si="3"/>
        <v>0</v>
      </c>
    </row>
    <row r="20" spans="2:14" x14ac:dyDescent="0.25">
      <c r="B20" s="5" t="s">
        <v>45</v>
      </c>
      <c r="C20" s="6" t="s">
        <v>46</v>
      </c>
      <c r="D20" s="7">
        <v>0</v>
      </c>
      <c r="E20" s="7">
        <v>0</v>
      </c>
      <c r="F20" s="91">
        <v>0</v>
      </c>
      <c r="G20" s="91">
        <v>0</v>
      </c>
      <c r="H20" s="7">
        <v>0</v>
      </c>
      <c r="I20" s="7">
        <v>0</v>
      </c>
      <c r="J20" s="7">
        <v>0</v>
      </c>
      <c r="K20" s="7">
        <v>0</v>
      </c>
      <c r="L20" s="8">
        <f>+D20+F20+H20+J20</f>
        <v>0</v>
      </c>
      <c r="M20" s="7"/>
      <c r="N20" s="9">
        <f t="shared" si="3"/>
        <v>0</v>
      </c>
    </row>
    <row r="21" spans="2:14" x14ac:dyDescent="0.25">
      <c r="B21" s="5"/>
      <c r="C21" s="6"/>
      <c r="D21" s="8"/>
      <c r="E21" s="57"/>
      <c r="F21" s="91"/>
      <c r="G21" s="91"/>
      <c r="H21" s="7"/>
      <c r="I21" s="7"/>
      <c r="J21" s="7"/>
      <c r="K21" s="7"/>
      <c r="L21" s="8"/>
      <c r="M21" s="8"/>
      <c r="N21" s="9"/>
    </row>
    <row r="22" spans="2:14" x14ac:dyDescent="0.25">
      <c r="B22" s="1" t="s">
        <v>51</v>
      </c>
      <c r="C22" s="2" t="s">
        <v>52</v>
      </c>
      <c r="D22" s="3">
        <f>SUM(D23:D29)</f>
        <v>2996729.81</v>
      </c>
      <c r="E22" s="3">
        <f t="shared" ref="E22:N22" si="4">SUM(E23:E29)</f>
        <v>4220387.88</v>
      </c>
      <c r="F22" s="3">
        <f>SUM(F23:F29)</f>
        <v>1936.92</v>
      </c>
      <c r="G22" s="3">
        <f t="shared" si="4"/>
        <v>3982.23</v>
      </c>
      <c r="H22" s="3">
        <f>SUM(H23:H29)</f>
        <v>3087541.9499999997</v>
      </c>
      <c r="I22" s="3">
        <f t="shared" si="4"/>
        <v>2840727.95</v>
      </c>
      <c r="J22" s="3">
        <f>SUM(J23:J29)</f>
        <v>294.31</v>
      </c>
      <c r="K22" s="3">
        <f t="shared" si="4"/>
        <v>138.72</v>
      </c>
      <c r="L22" s="3">
        <f t="shared" si="4"/>
        <v>6086502.9900000002</v>
      </c>
      <c r="M22" s="3">
        <f t="shared" si="4"/>
        <v>0</v>
      </c>
      <c r="N22" s="4">
        <f t="shared" si="4"/>
        <v>6086502.9900000002</v>
      </c>
    </row>
    <row r="23" spans="2:14" x14ac:dyDescent="0.25">
      <c r="B23" s="5" t="s">
        <v>55</v>
      </c>
      <c r="C23" s="6" t="s">
        <v>56</v>
      </c>
      <c r="D23" s="7">
        <v>8503.7199999999993</v>
      </c>
      <c r="E23" s="7">
        <v>0</v>
      </c>
      <c r="F23" s="91">
        <v>0</v>
      </c>
      <c r="G23" s="91">
        <v>0</v>
      </c>
      <c r="H23" s="7">
        <v>0</v>
      </c>
      <c r="I23" s="7">
        <v>0</v>
      </c>
      <c r="J23" s="7">
        <v>-57.4</v>
      </c>
      <c r="K23" s="7">
        <v>0</v>
      </c>
      <c r="L23" s="8">
        <f>+D23+F23+H23+J23</f>
        <v>8446.32</v>
      </c>
      <c r="M23" s="7"/>
      <c r="N23" s="9">
        <f>+L23-M23</f>
        <v>8446.32</v>
      </c>
    </row>
    <row r="24" spans="2:14" x14ac:dyDescent="0.25">
      <c r="B24" s="5" t="s">
        <v>57</v>
      </c>
      <c r="C24" s="6" t="s">
        <v>58</v>
      </c>
      <c r="D24" s="7">
        <v>423600.68</v>
      </c>
      <c r="E24" s="7">
        <v>0</v>
      </c>
      <c r="F24" s="91">
        <v>0</v>
      </c>
      <c r="G24" s="91">
        <v>0</v>
      </c>
      <c r="H24" s="7">
        <v>0</v>
      </c>
      <c r="I24" s="7">
        <v>0</v>
      </c>
      <c r="J24" s="7">
        <v>0</v>
      </c>
      <c r="K24" s="7">
        <v>0</v>
      </c>
      <c r="L24" s="8">
        <f>+D24+F24+H24+J24</f>
        <v>423600.68</v>
      </c>
      <c r="M24" s="7"/>
      <c r="N24" s="9">
        <f t="shared" ref="N24:N29" si="5">+L24-M24</f>
        <v>423600.68</v>
      </c>
    </row>
    <row r="25" spans="2:14" x14ac:dyDescent="0.25">
      <c r="B25" s="5" t="s">
        <v>61</v>
      </c>
      <c r="C25" s="6" t="s">
        <v>62</v>
      </c>
      <c r="D25" s="7">
        <v>2564625.41</v>
      </c>
      <c r="E25" s="7">
        <v>4220387.88</v>
      </c>
      <c r="F25" s="91">
        <v>1936.92</v>
      </c>
      <c r="G25" s="91">
        <v>3982.23</v>
      </c>
      <c r="H25" s="7">
        <v>263224.36</v>
      </c>
      <c r="I25" s="7">
        <v>263296.65999999997</v>
      </c>
      <c r="J25" s="7">
        <v>351.71</v>
      </c>
      <c r="K25" s="7">
        <v>138.72</v>
      </c>
      <c r="L25" s="8">
        <f t="shared" ref="L25:L28" si="6">+D25+F25+H25+J25</f>
        <v>2830138.4</v>
      </c>
      <c r="M25" s="7"/>
      <c r="N25" s="9">
        <f t="shared" si="5"/>
        <v>2830138.4</v>
      </c>
    </row>
    <row r="26" spans="2:14" x14ac:dyDescent="0.25">
      <c r="B26" s="5" t="s">
        <v>65</v>
      </c>
      <c r="C26" s="6" t="s">
        <v>66</v>
      </c>
      <c r="D26" s="7">
        <v>0</v>
      </c>
      <c r="E26" s="7">
        <v>0</v>
      </c>
      <c r="F26" s="91">
        <v>0</v>
      </c>
      <c r="G26" s="91">
        <v>0</v>
      </c>
      <c r="H26" s="7">
        <v>0</v>
      </c>
      <c r="I26" s="7">
        <v>0</v>
      </c>
      <c r="J26" s="7">
        <v>0</v>
      </c>
      <c r="K26" s="7">
        <v>0</v>
      </c>
      <c r="L26" s="8">
        <f t="shared" si="6"/>
        <v>0</v>
      </c>
      <c r="M26" s="7"/>
      <c r="N26" s="9">
        <f t="shared" si="5"/>
        <v>0</v>
      </c>
    </row>
    <row r="27" spans="2:14" x14ac:dyDescent="0.25">
      <c r="B27" s="5" t="s">
        <v>69</v>
      </c>
      <c r="C27" s="6" t="s">
        <v>70</v>
      </c>
      <c r="D27" s="7">
        <v>0</v>
      </c>
      <c r="E27" s="7">
        <v>0</v>
      </c>
      <c r="F27" s="91">
        <v>0</v>
      </c>
      <c r="G27" s="91">
        <v>0</v>
      </c>
      <c r="H27" s="7">
        <v>0</v>
      </c>
      <c r="I27" s="7">
        <v>0</v>
      </c>
      <c r="J27" s="7">
        <v>0</v>
      </c>
      <c r="K27" s="7">
        <v>0</v>
      </c>
      <c r="L27" s="8">
        <f t="shared" si="6"/>
        <v>0</v>
      </c>
      <c r="M27" s="7"/>
      <c r="N27" s="9">
        <f t="shared" si="5"/>
        <v>0</v>
      </c>
    </row>
    <row r="28" spans="2:14" x14ac:dyDescent="0.25">
      <c r="B28" s="5" t="s">
        <v>73</v>
      </c>
      <c r="C28" s="6" t="s">
        <v>74</v>
      </c>
      <c r="D28" s="7">
        <v>0</v>
      </c>
      <c r="E28" s="7">
        <v>0</v>
      </c>
      <c r="F28" s="91">
        <v>0</v>
      </c>
      <c r="G28" s="91">
        <v>0</v>
      </c>
      <c r="H28" s="7">
        <v>0</v>
      </c>
      <c r="I28" s="7">
        <v>0</v>
      </c>
      <c r="J28" s="7">
        <v>0</v>
      </c>
      <c r="K28" s="7">
        <v>0</v>
      </c>
      <c r="L28" s="8">
        <f t="shared" si="6"/>
        <v>0</v>
      </c>
      <c r="M28" s="7"/>
      <c r="N28" s="9">
        <f t="shared" si="5"/>
        <v>0</v>
      </c>
    </row>
    <row r="29" spans="2:14" x14ac:dyDescent="0.25">
      <c r="B29" s="5" t="s">
        <v>75</v>
      </c>
      <c r="C29" s="6" t="s">
        <v>76</v>
      </c>
      <c r="D29" s="7">
        <v>0</v>
      </c>
      <c r="E29" s="7">
        <v>0</v>
      </c>
      <c r="F29" s="91">
        <v>0</v>
      </c>
      <c r="G29" s="91">
        <v>0</v>
      </c>
      <c r="H29" s="7">
        <v>2824317.59</v>
      </c>
      <c r="I29" s="7">
        <v>2577431.29</v>
      </c>
      <c r="J29" s="7">
        <v>0</v>
      </c>
      <c r="K29" s="7">
        <v>0</v>
      </c>
      <c r="L29" s="8">
        <f>+D29+F29+H29+J29</f>
        <v>2824317.59</v>
      </c>
      <c r="M29" s="7"/>
      <c r="N29" s="9">
        <f t="shared" si="5"/>
        <v>2824317.59</v>
      </c>
    </row>
    <row r="30" spans="2:14" x14ac:dyDescent="0.25">
      <c r="B30" s="5"/>
      <c r="C30" s="6"/>
      <c r="D30" s="8"/>
      <c r="E30" s="57"/>
      <c r="F30" s="91"/>
      <c r="G30" s="91"/>
      <c r="H30" s="7"/>
      <c r="I30" s="7"/>
      <c r="J30" s="7"/>
      <c r="K30" s="7"/>
      <c r="L30" s="8"/>
      <c r="M30" s="8"/>
      <c r="N30" s="9"/>
    </row>
    <row r="31" spans="2:14" x14ac:dyDescent="0.25">
      <c r="B31" s="11" t="s">
        <v>81</v>
      </c>
      <c r="C31" s="2" t="s">
        <v>82</v>
      </c>
      <c r="D31" s="3">
        <f>SUM(D32:D36)</f>
        <v>3597417.37</v>
      </c>
      <c r="E31" s="3">
        <f t="shared" ref="E31:N31" si="7">SUM(E32:E36)</f>
        <v>0</v>
      </c>
      <c r="F31" s="90">
        <v>9948.25</v>
      </c>
      <c r="G31" s="90">
        <v>9948.25</v>
      </c>
      <c r="H31" s="85">
        <f>SUM(H32:H36)</f>
        <v>153085.32</v>
      </c>
      <c r="I31" s="85">
        <f>SUM(I32:I36)</f>
        <v>0</v>
      </c>
      <c r="J31" s="85">
        <f>SUM(J32:J36)</f>
        <v>0</v>
      </c>
      <c r="K31" s="85">
        <f>SUM(K32:K36)</f>
        <v>0</v>
      </c>
      <c r="L31" s="3">
        <f t="shared" si="7"/>
        <v>3760450.94</v>
      </c>
      <c r="M31" s="3">
        <f t="shared" si="7"/>
        <v>0</v>
      </c>
      <c r="N31" s="4">
        <f t="shared" si="7"/>
        <v>3760450.94</v>
      </c>
    </row>
    <row r="32" spans="2:14" ht="21.75" customHeight="1" x14ac:dyDescent="0.25">
      <c r="B32" s="12" t="s">
        <v>85</v>
      </c>
      <c r="C32" s="10" t="s">
        <v>86</v>
      </c>
      <c r="D32" s="7">
        <v>0</v>
      </c>
      <c r="E32" s="7">
        <v>0</v>
      </c>
      <c r="F32" s="91">
        <v>9948.25</v>
      </c>
      <c r="G32" s="91">
        <v>9948.25</v>
      </c>
      <c r="H32" s="7">
        <v>153085.32</v>
      </c>
      <c r="I32" s="7">
        <v>0</v>
      </c>
      <c r="J32" s="7">
        <v>0</v>
      </c>
      <c r="K32" s="7">
        <v>0</v>
      </c>
      <c r="L32" s="8">
        <f>+D32+F32+H32+J32</f>
        <v>163033.57</v>
      </c>
      <c r="M32" s="7"/>
      <c r="N32" s="9">
        <f>+L32-M32</f>
        <v>163033.57</v>
      </c>
    </row>
    <row r="33" spans="2:14" x14ac:dyDescent="0.25">
      <c r="B33" s="12" t="s">
        <v>89</v>
      </c>
      <c r="C33" s="6" t="s">
        <v>90</v>
      </c>
      <c r="D33" s="7">
        <v>0</v>
      </c>
      <c r="E33" s="7">
        <v>0</v>
      </c>
      <c r="F33" s="91">
        <v>0</v>
      </c>
      <c r="G33" s="91">
        <v>0</v>
      </c>
      <c r="H33" s="7">
        <v>0</v>
      </c>
      <c r="I33" s="7">
        <v>0</v>
      </c>
      <c r="J33" s="7">
        <v>0</v>
      </c>
      <c r="K33" s="7">
        <v>0</v>
      </c>
      <c r="L33" s="8">
        <f t="shared" ref="L33:L36" si="8">+D33+F33+H33+J33</f>
        <v>0</v>
      </c>
      <c r="M33" s="7"/>
      <c r="N33" s="9">
        <f t="shared" ref="N33:N36" si="9">+L33-M33</f>
        <v>0</v>
      </c>
    </row>
    <row r="34" spans="2:14" x14ac:dyDescent="0.25">
      <c r="B34" s="12" t="s">
        <v>91</v>
      </c>
      <c r="C34" s="6" t="s">
        <v>92</v>
      </c>
      <c r="D34" s="7">
        <v>0</v>
      </c>
      <c r="E34" s="7">
        <v>0</v>
      </c>
      <c r="F34" s="91">
        <v>0</v>
      </c>
      <c r="G34" s="91">
        <v>0</v>
      </c>
      <c r="H34" s="7">
        <v>0</v>
      </c>
      <c r="I34" s="7">
        <v>0</v>
      </c>
      <c r="J34" s="7">
        <v>0</v>
      </c>
      <c r="K34" s="7">
        <v>0</v>
      </c>
      <c r="L34" s="8">
        <f t="shared" si="8"/>
        <v>0</v>
      </c>
      <c r="M34" s="7"/>
      <c r="N34" s="9">
        <f t="shared" si="9"/>
        <v>0</v>
      </c>
    </row>
    <row r="35" spans="2:14" x14ac:dyDescent="0.25">
      <c r="B35" s="5" t="s">
        <v>95</v>
      </c>
      <c r="C35" s="6" t="s">
        <v>96</v>
      </c>
      <c r="D35" s="7">
        <v>3597417.37</v>
      </c>
      <c r="E35" s="7">
        <v>0</v>
      </c>
      <c r="F35" s="91">
        <v>0</v>
      </c>
      <c r="G35" s="91">
        <v>0</v>
      </c>
      <c r="H35" s="7">
        <v>0</v>
      </c>
      <c r="I35" s="7">
        <v>0</v>
      </c>
      <c r="J35" s="7">
        <v>0</v>
      </c>
      <c r="K35" s="7">
        <v>0</v>
      </c>
      <c r="L35" s="8">
        <f t="shared" si="8"/>
        <v>3597417.37</v>
      </c>
      <c r="M35" s="7"/>
      <c r="N35" s="9">
        <f t="shared" si="9"/>
        <v>3597417.37</v>
      </c>
    </row>
    <row r="36" spans="2:14" x14ac:dyDescent="0.25">
      <c r="B36" s="5" t="s">
        <v>99</v>
      </c>
      <c r="C36" s="6" t="s">
        <v>100</v>
      </c>
      <c r="D36" s="7">
        <v>0</v>
      </c>
      <c r="E36" s="7">
        <v>0</v>
      </c>
      <c r="F36" s="91">
        <v>0</v>
      </c>
      <c r="G36" s="91">
        <v>0</v>
      </c>
      <c r="H36" s="7">
        <v>0</v>
      </c>
      <c r="I36" s="7">
        <v>0</v>
      </c>
      <c r="J36" s="7">
        <v>0</v>
      </c>
      <c r="K36" s="7">
        <v>0</v>
      </c>
      <c r="L36" s="8">
        <f t="shared" si="8"/>
        <v>0</v>
      </c>
      <c r="M36" s="7"/>
      <c r="N36" s="9">
        <f t="shared" si="9"/>
        <v>0</v>
      </c>
    </row>
    <row r="37" spans="2:14" x14ac:dyDescent="0.25">
      <c r="B37" s="5"/>
      <c r="C37" s="6"/>
      <c r="D37" s="8">
        <v>0</v>
      </c>
      <c r="E37" s="57"/>
      <c r="F37" s="91">
        <v>0</v>
      </c>
      <c r="G37" s="91"/>
      <c r="H37" s="7"/>
      <c r="I37" s="7"/>
      <c r="J37" s="7">
        <v>0</v>
      </c>
      <c r="K37" s="7"/>
      <c r="L37" s="8"/>
      <c r="M37" s="8"/>
      <c r="N37" s="9"/>
    </row>
    <row r="38" spans="2:14" x14ac:dyDescent="0.25">
      <c r="B38" s="1" t="s">
        <v>103</v>
      </c>
      <c r="C38" s="2" t="s">
        <v>104</v>
      </c>
      <c r="D38" s="3">
        <f>SUM(D39:D43)</f>
        <v>0</v>
      </c>
      <c r="E38" s="3">
        <f t="shared" ref="E38:N38" si="10">SUM(E39:E43)</f>
        <v>0</v>
      </c>
      <c r="F38" s="90">
        <v>0</v>
      </c>
      <c r="G38" s="90">
        <v>0</v>
      </c>
      <c r="H38" s="85">
        <f>SUM(H39:H43)</f>
        <v>0</v>
      </c>
      <c r="I38" s="85">
        <f>SUM(I39:I43)</f>
        <v>0</v>
      </c>
      <c r="J38" s="85">
        <f>SUM(J39:J43)</f>
        <v>0</v>
      </c>
      <c r="K38" s="85">
        <f>SUM(K39:K43)</f>
        <v>0</v>
      </c>
      <c r="L38" s="3">
        <f t="shared" si="10"/>
        <v>0</v>
      </c>
      <c r="M38" s="3">
        <f t="shared" si="10"/>
        <v>0</v>
      </c>
      <c r="N38" s="4">
        <f t="shared" si="10"/>
        <v>0</v>
      </c>
    </row>
    <row r="39" spans="2:14" x14ac:dyDescent="0.25">
      <c r="B39" s="5" t="s">
        <v>107</v>
      </c>
      <c r="C39" s="6" t="s">
        <v>108</v>
      </c>
      <c r="D39" s="7">
        <v>0</v>
      </c>
      <c r="E39" s="7">
        <v>0</v>
      </c>
      <c r="F39" s="91">
        <v>0</v>
      </c>
      <c r="G39" s="91">
        <v>0</v>
      </c>
      <c r="H39" s="7">
        <v>0</v>
      </c>
      <c r="I39" s="7">
        <v>0</v>
      </c>
      <c r="J39" s="7">
        <v>0</v>
      </c>
      <c r="K39" s="7">
        <v>0</v>
      </c>
      <c r="L39" s="8">
        <f>+D39+F39+H39+J39</f>
        <v>0</v>
      </c>
      <c r="M39" s="7"/>
      <c r="N39" s="9">
        <f>+L39-M39</f>
        <v>0</v>
      </c>
    </row>
    <row r="40" spans="2:14" x14ac:dyDescent="0.25">
      <c r="B40" s="5" t="s">
        <v>111</v>
      </c>
      <c r="C40" s="6" t="s">
        <v>112</v>
      </c>
      <c r="D40" s="7">
        <v>0</v>
      </c>
      <c r="E40" s="7">
        <v>0</v>
      </c>
      <c r="F40" s="91">
        <v>0</v>
      </c>
      <c r="G40" s="91">
        <v>0</v>
      </c>
      <c r="H40" s="7">
        <v>0</v>
      </c>
      <c r="I40" s="7">
        <v>0</v>
      </c>
      <c r="J40" s="7">
        <v>0</v>
      </c>
      <c r="K40" s="7">
        <v>0</v>
      </c>
      <c r="L40" s="8">
        <f>+D40+F40+H40+J40</f>
        <v>0</v>
      </c>
      <c r="M40" s="7"/>
      <c r="N40" s="9">
        <f t="shared" ref="N40:N43" si="11">+L40-M40</f>
        <v>0</v>
      </c>
    </row>
    <row r="41" spans="2:14" x14ac:dyDescent="0.25">
      <c r="B41" s="5" t="s">
        <v>115</v>
      </c>
      <c r="C41" s="6" t="s">
        <v>116</v>
      </c>
      <c r="D41" s="7">
        <v>0</v>
      </c>
      <c r="E41" s="7">
        <v>0</v>
      </c>
      <c r="F41" s="91">
        <v>0</v>
      </c>
      <c r="G41" s="91">
        <v>0</v>
      </c>
      <c r="H41" s="7">
        <v>0</v>
      </c>
      <c r="I41" s="7">
        <v>0</v>
      </c>
      <c r="J41" s="7">
        <v>0</v>
      </c>
      <c r="K41" s="7">
        <v>0</v>
      </c>
      <c r="L41" s="8">
        <f>+D41+F41+H41+J41</f>
        <v>0</v>
      </c>
      <c r="M41" s="7"/>
      <c r="N41" s="9">
        <f t="shared" si="11"/>
        <v>0</v>
      </c>
    </row>
    <row r="42" spans="2:14" x14ac:dyDescent="0.25">
      <c r="B42" s="5" t="s">
        <v>119</v>
      </c>
      <c r="C42" s="6" t="s">
        <v>120</v>
      </c>
      <c r="D42" s="7">
        <v>0</v>
      </c>
      <c r="E42" s="7">
        <v>0</v>
      </c>
      <c r="F42" s="91">
        <v>0</v>
      </c>
      <c r="G42" s="91">
        <v>0</v>
      </c>
      <c r="H42" s="7">
        <v>0</v>
      </c>
      <c r="I42" s="7">
        <v>0</v>
      </c>
      <c r="J42" s="7">
        <v>0</v>
      </c>
      <c r="K42" s="7">
        <v>0</v>
      </c>
      <c r="L42" s="8">
        <f>+D42+F42+H42+J42</f>
        <v>0</v>
      </c>
      <c r="M42" s="7"/>
      <c r="N42" s="9">
        <f t="shared" si="11"/>
        <v>0</v>
      </c>
    </row>
    <row r="43" spans="2:14" x14ac:dyDescent="0.25">
      <c r="B43" s="5" t="s">
        <v>121</v>
      </c>
      <c r="C43" s="6" t="s">
        <v>122</v>
      </c>
      <c r="D43" s="7">
        <v>0</v>
      </c>
      <c r="E43" s="7">
        <v>0</v>
      </c>
      <c r="F43" s="91">
        <v>0</v>
      </c>
      <c r="G43" s="91">
        <v>0</v>
      </c>
      <c r="H43" s="7">
        <v>0</v>
      </c>
      <c r="I43" s="7">
        <v>0</v>
      </c>
      <c r="J43" s="7">
        <v>0</v>
      </c>
      <c r="K43" s="7">
        <v>0</v>
      </c>
      <c r="L43" s="8">
        <f t="shared" ref="L43" si="12">+D43+F43+H43+J43</f>
        <v>0</v>
      </c>
      <c r="M43" s="7"/>
      <c r="N43" s="9">
        <f t="shared" si="11"/>
        <v>0</v>
      </c>
    </row>
    <row r="44" spans="2:14" x14ac:dyDescent="0.25">
      <c r="B44" s="5"/>
      <c r="C44" s="6"/>
      <c r="D44" s="8"/>
      <c r="E44" s="57"/>
      <c r="F44" s="91"/>
      <c r="G44" s="91"/>
      <c r="H44" s="7"/>
      <c r="I44" s="7"/>
      <c r="J44" s="7"/>
      <c r="K44" s="7"/>
      <c r="L44" s="8"/>
      <c r="M44" s="8"/>
      <c r="N44" s="9"/>
    </row>
    <row r="45" spans="2:14" x14ac:dyDescent="0.25">
      <c r="B45" s="1" t="s">
        <v>127</v>
      </c>
      <c r="C45" s="2" t="s">
        <v>128</v>
      </c>
      <c r="D45" s="3">
        <f>+D46</f>
        <v>0</v>
      </c>
      <c r="E45" s="3">
        <f t="shared" ref="E45:N45" si="13">+E46</f>
        <v>0</v>
      </c>
      <c r="F45" s="90">
        <v>0</v>
      </c>
      <c r="G45" s="90">
        <v>0</v>
      </c>
      <c r="H45" s="85">
        <f>+H46</f>
        <v>37845.69</v>
      </c>
      <c r="I45" s="85">
        <f>+I46</f>
        <v>50303.89</v>
      </c>
      <c r="J45" s="85">
        <f>+J46</f>
        <v>0</v>
      </c>
      <c r="K45" s="85">
        <f>+K46</f>
        <v>0</v>
      </c>
      <c r="L45" s="3">
        <f t="shared" si="13"/>
        <v>37845.69</v>
      </c>
      <c r="M45" s="3">
        <f t="shared" si="13"/>
        <v>0</v>
      </c>
      <c r="N45" s="4">
        <f t="shared" si="13"/>
        <v>37845.69</v>
      </c>
    </row>
    <row r="46" spans="2:14" x14ac:dyDescent="0.25">
      <c r="B46" s="5" t="s">
        <v>131</v>
      </c>
      <c r="C46" s="6" t="s">
        <v>132</v>
      </c>
      <c r="D46" s="7">
        <v>0</v>
      </c>
      <c r="E46" s="7">
        <v>0</v>
      </c>
      <c r="F46" s="91">
        <v>0</v>
      </c>
      <c r="G46" s="91">
        <v>0</v>
      </c>
      <c r="H46" s="7">
        <v>37845.69</v>
      </c>
      <c r="I46" s="7">
        <v>50303.89</v>
      </c>
      <c r="J46" s="7">
        <v>0</v>
      </c>
      <c r="K46" s="7">
        <v>0</v>
      </c>
      <c r="L46" s="8">
        <f>+D46+F46+H46+J46</f>
        <v>37845.69</v>
      </c>
      <c r="M46" s="7"/>
      <c r="N46" s="9">
        <f>+L46-M46</f>
        <v>37845.69</v>
      </c>
    </row>
    <row r="47" spans="2:14" x14ac:dyDescent="0.25">
      <c r="B47" s="5"/>
      <c r="C47" s="6"/>
      <c r="D47" s="8"/>
      <c r="E47" s="57"/>
      <c r="F47" s="92"/>
      <c r="G47" s="92"/>
      <c r="H47" s="86"/>
      <c r="I47" s="86"/>
      <c r="J47" s="86"/>
      <c r="K47" s="86"/>
      <c r="L47" s="8"/>
      <c r="M47" s="8"/>
      <c r="N47" s="9"/>
    </row>
    <row r="48" spans="2:14" x14ac:dyDescent="0.25">
      <c r="B48" s="1" t="s">
        <v>137</v>
      </c>
      <c r="C48" s="2" t="s">
        <v>138</v>
      </c>
      <c r="D48" s="3">
        <f>SUM(D49:D50)</f>
        <v>0</v>
      </c>
      <c r="E48" s="3">
        <f t="shared" ref="E48:N48" si="14">SUM(E49:E50)</f>
        <v>0</v>
      </c>
      <c r="F48" s="90">
        <v>0</v>
      </c>
      <c r="G48" s="90">
        <v>0</v>
      </c>
      <c r="H48" s="85">
        <f>SUM(H49:H50)</f>
        <v>0</v>
      </c>
      <c r="I48" s="85">
        <f>SUM(I49:I50)</f>
        <v>0</v>
      </c>
      <c r="J48" s="85">
        <f>SUM(J49:J50)</f>
        <v>0</v>
      </c>
      <c r="K48" s="85">
        <f>SUM(K49:K50)</f>
        <v>0</v>
      </c>
      <c r="L48" s="3">
        <f t="shared" si="14"/>
        <v>0</v>
      </c>
      <c r="M48" s="3">
        <f t="shared" si="14"/>
        <v>0</v>
      </c>
      <c r="N48" s="4">
        <f t="shared" si="14"/>
        <v>0</v>
      </c>
    </row>
    <row r="49" spans="2:14" ht="25.5" customHeight="1" x14ac:dyDescent="0.25">
      <c r="B49" s="5" t="s">
        <v>141</v>
      </c>
      <c r="C49" s="10" t="s">
        <v>142</v>
      </c>
      <c r="D49" s="7">
        <v>0</v>
      </c>
      <c r="E49" s="7">
        <v>0</v>
      </c>
      <c r="F49" s="91">
        <v>0</v>
      </c>
      <c r="G49" s="91">
        <v>0</v>
      </c>
      <c r="H49" s="7">
        <v>0</v>
      </c>
      <c r="I49" s="7">
        <v>0</v>
      </c>
      <c r="J49" s="7">
        <v>0</v>
      </c>
      <c r="K49" s="7">
        <v>0</v>
      </c>
      <c r="L49" s="8">
        <f>+D49+F49+H49+J49</f>
        <v>0</v>
      </c>
      <c r="M49" s="7"/>
      <c r="N49" s="9">
        <f>+L49-M49</f>
        <v>0</v>
      </c>
    </row>
    <row r="50" spans="2:14" x14ac:dyDescent="0.25">
      <c r="B50" s="5" t="s">
        <v>145</v>
      </c>
      <c r="C50" s="10" t="s">
        <v>146</v>
      </c>
      <c r="D50" s="7">
        <v>0</v>
      </c>
      <c r="E50" s="7">
        <v>0</v>
      </c>
      <c r="F50" s="91">
        <v>0</v>
      </c>
      <c r="G50" s="91">
        <v>0</v>
      </c>
      <c r="H50" s="7">
        <v>0</v>
      </c>
      <c r="I50" s="7">
        <v>0</v>
      </c>
      <c r="J50" s="7">
        <v>0</v>
      </c>
      <c r="K50" s="7">
        <v>0</v>
      </c>
      <c r="L50" s="8">
        <f>+D50+F50+H50+J50</f>
        <v>0</v>
      </c>
      <c r="M50" s="7"/>
      <c r="N50" s="9">
        <f>+L50-M50</f>
        <v>0</v>
      </c>
    </row>
    <row r="51" spans="2:14" x14ac:dyDescent="0.25">
      <c r="B51" s="5"/>
      <c r="C51" s="10"/>
      <c r="D51" s="8"/>
      <c r="E51" s="57"/>
      <c r="F51" s="92"/>
      <c r="G51" s="92"/>
      <c r="H51" s="86"/>
      <c r="I51" s="86"/>
      <c r="J51" s="86"/>
      <c r="K51" s="86"/>
      <c r="L51" s="8"/>
      <c r="M51" s="8"/>
      <c r="N51" s="9"/>
    </row>
    <row r="52" spans="2:14" x14ac:dyDescent="0.25">
      <c r="B52" s="1" t="s">
        <v>149</v>
      </c>
      <c r="C52" s="58" t="s">
        <v>150</v>
      </c>
      <c r="D52" s="3">
        <f>SUM(D53:D56)</f>
        <v>0</v>
      </c>
      <c r="E52" s="3">
        <f t="shared" ref="E52" si="15">SUM(E53:E56)</f>
        <v>0</v>
      </c>
      <c r="F52" s="90">
        <v>0</v>
      </c>
      <c r="G52" s="90">
        <v>0</v>
      </c>
      <c r="H52" s="85">
        <f t="shared" ref="H52:N52" si="16">SUM(H53:H56)</f>
        <v>0</v>
      </c>
      <c r="I52" s="85">
        <f t="shared" si="16"/>
        <v>0</v>
      </c>
      <c r="J52" s="85">
        <f t="shared" si="16"/>
        <v>0</v>
      </c>
      <c r="K52" s="85">
        <f t="shared" si="16"/>
        <v>0</v>
      </c>
      <c r="L52" s="3">
        <f t="shared" si="16"/>
        <v>0</v>
      </c>
      <c r="M52" s="3">
        <f t="shared" si="16"/>
        <v>0</v>
      </c>
      <c r="N52" s="4">
        <f t="shared" si="16"/>
        <v>0</v>
      </c>
    </row>
    <row r="53" spans="2:14" x14ac:dyDescent="0.25">
      <c r="B53" s="5" t="s">
        <v>153</v>
      </c>
      <c r="C53" s="10" t="s">
        <v>154</v>
      </c>
      <c r="D53" s="7">
        <v>0</v>
      </c>
      <c r="E53" s="7">
        <v>0</v>
      </c>
      <c r="F53" s="91">
        <v>0</v>
      </c>
      <c r="G53" s="91">
        <v>0</v>
      </c>
      <c r="H53" s="7">
        <v>0</v>
      </c>
      <c r="I53" s="7">
        <v>0</v>
      </c>
      <c r="J53" s="7">
        <v>0</v>
      </c>
      <c r="K53" s="7">
        <v>0</v>
      </c>
      <c r="L53" s="8">
        <f>+D53+F53+H53+J53</f>
        <v>0</v>
      </c>
      <c r="M53" s="7"/>
      <c r="N53" s="9">
        <f>+L53-M53</f>
        <v>0</v>
      </c>
    </row>
    <row r="54" spans="2:14" x14ac:dyDescent="0.25">
      <c r="B54" s="5" t="s">
        <v>157</v>
      </c>
      <c r="C54" s="10" t="s">
        <v>158</v>
      </c>
      <c r="D54" s="7">
        <v>0</v>
      </c>
      <c r="E54" s="7">
        <v>0</v>
      </c>
      <c r="F54" s="91">
        <v>0</v>
      </c>
      <c r="G54" s="91">
        <v>0</v>
      </c>
      <c r="H54" s="7">
        <v>0</v>
      </c>
      <c r="I54" s="7">
        <v>0</v>
      </c>
      <c r="J54" s="7">
        <v>0</v>
      </c>
      <c r="K54" s="7">
        <v>0</v>
      </c>
      <c r="L54" s="8">
        <f t="shared" ref="L54:L56" si="17">+D54+F54+H54+J54</f>
        <v>0</v>
      </c>
      <c r="M54" s="7"/>
      <c r="N54" s="9">
        <f t="shared" ref="N54:N56" si="18">+L54-M54</f>
        <v>0</v>
      </c>
    </row>
    <row r="55" spans="2:14" x14ac:dyDescent="0.25">
      <c r="B55" s="5" t="s">
        <v>161</v>
      </c>
      <c r="C55" s="10" t="s">
        <v>162</v>
      </c>
      <c r="D55" s="7">
        <v>0</v>
      </c>
      <c r="E55" s="7">
        <v>0</v>
      </c>
      <c r="F55" s="91">
        <v>0</v>
      </c>
      <c r="G55" s="91">
        <v>0</v>
      </c>
      <c r="H55" s="7">
        <v>0</v>
      </c>
      <c r="I55" s="7">
        <v>0</v>
      </c>
      <c r="J55" s="7">
        <v>0</v>
      </c>
      <c r="K55" s="7">
        <v>0</v>
      </c>
      <c r="L55" s="8">
        <f t="shared" si="17"/>
        <v>0</v>
      </c>
      <c r="M55" s="7"/>
      <c r="N55" s="9">
        <f t="shared" si="18"/>
        <v>0</v>
      </c>
    </row>
    <row r="56" spans="2:14" x14ac:dyDescent="0.25">
      <c r="B56" s="5" t="s">
        <v>163</v>
      </c>
      <c r="C56" s="10" t="s">
        <v>164</v>
      </c>
      <c r="D56" s="7"/>
      <c r="E56" s="7"/>
      <c r="F56" s="91"/>
      <c r="G56" s="91"/>
      <c r="H56" s="7"/>
      <c r="I56" s="7"/>
      <c r="J56" s="7"/>
      <c r="K56" s="7"/>
      <c r="L56" s="8">
        <f t="shared" si="17"/>
        <v>0</v>
      </c>
      <c r="M56" s="7"/>
      <c r="N56" s="9">
        <f t="shared" si="18"/>
        <v>0</v>
      </c>
    </row>
    <row r="57" spans="2:14" x14ac:dyDescent="0.25">
      <c r="B57" s="5"/>
      <c r="C57" s="10"/>
      <c r="D57" s="8"/>
      <c r="E57" s="57"/>
      <c r="F57" s="92"/>
      <c r="G57" s="92"/>
      <c r="H57" s="86"/>
      <c r="I57" s="86"/>
      <c r="J57" s="86"/>
      <c r="K57" s="86"/>
      <c r="L57" s="8"/>
      <c r="M57" s="8"/>
      <c r="N57" s="9"/>
    </row>
    <row r="58" spans="2:14" x14ac:dyDescent="0.25">
      <c r="B58" s="12"/>
      <c r="C58" s="13" t="s">
        <v>169</v>
      </c>
      <c r="D58" s="14">
        <f>+D13+D22+D31+D38+D45+D48+D52</f>
        <v>15758699.66</v>
      </c>
      <c r="E58" s="14">
        <f t="shared" ref="E58:N58" si="19">+E13+E22+E31+E38+E45+E48+E52</f>
        <v>5460768.7999999998</v>
      </c>
      <c r="F58" s="93">
        <v>92946.829999999987</v>
      </c>
      <c r="G58" s="93">
        <v>14064.26</v>
      </c>
      <c r="H58" s="87">
        <f>+H13+H22+H31+H38+H45+H48+H52</f>
        <v>4035122.4499999993</v>
      </c>
      <c r="I58" s="87">
        <f>+I13+I22+I31+I38+I45+I48+I52</f>
        <v>3407776.7600000002</v>
      </c>
      <c r="J58" s="87">
        <f>+J13+J22+J31+J38+J45+J48+J52</f>
        <v>-888063.53999999992</v>
      </c>
      <c r="K58" s="87">
        <f>+K13+K22+K31+K38+K45+K48+K52</f>
        <v>-840029.17</v>
      </c>
      <c r="L58" s="14">
        <f t="shared" si="19"/>
        <v>18998705.400000002</v>
      </c>
      <c r="M58" s="14">
        <f t="shared" si="19"/>
        <v>0</v>
      </c>
      <c r="N58" s="17">
        <f t="shared" si="19"/>
        <v>18998705.400000002</v>
      </c>
    </row>
    <row r="59" spans="2:14" x14ac:dyDescent="0.25">
      <c r="B59" s="15"/>
      <c r="C59" s="16"/>
      <c r="D59" s="8"/>
      <c r="E59" s="57"/>
      <c r="F59" s="92"/>
      <c r="G59" s="92"/>
      <c r="H59" s="86"/>
      <c r="I59" s="86"/>
      <c r="J59" s="86"/>
      <c r="K59" s="86"/>
      <c r="L59" s="8"/>
      <c r="M59" s="8"/>
      <c r="N59" s="9"/>
    </row>
    <row r="60" spans="2:14" x14ac:dyDescent="0.25">
      <c r="B60" s="1" t="s">
        <v>174</v>
      </c>
      <c r="C60" s="2" t="s">
        <v>175</v>
      </c>
      <c r="D60" s="3"/>
      <c r="E60" s="56"/>
      <c r="F60" s="90">
        <v>11360286.51</v>
      </c>
      <c r="G60" s="90">
        <v>11503676.340000002</v>
      </c>
      <c r="H60" s="85">
        <f>+H61+H67+H74+H83+H94+H101+H108+H116+H123</f>
        <v>329737.32</v>
      </c>
      <c r="I60" s="85">
        <f t="shared" ref="I60" si="20">+I61+I67+I74+I83+I94+I101+I108+I116+I123</f>
        <v>303782.16000000003</v>
      </c>
      <c r="J60" s="85">
        <f>+J61+J67+J74+J83+J94+J101+J108+J116+J123</f>
        <v>9365.4399999999987</v>
      </c>
      <c r="K60" s="85">
        <f t="shared" ref="K60" si="21">+K61+K67+K74+K83+K94+K101+K108+K116+K123</f>
        <v>9455.32</v>
      </c>
      <c r="L60" s="56"/>
      <c r="M60" s="56"/>
      <c r="N60" s="4"/>
    </row>
    <row r="61" spans="2:14" x14ac:dyDescent="0.25">
      <c r="B61" s="1" t="s">
        <v>176</v>
      </c>
      <c r="C61" s="2" t="s">
        <v>177</v>
      </c>
      <c r="D61" s="3">
        <f>SUM(D62:D65)</f>
        <v>0</v>
      </c>
      <c r="E61" s="3">
        <f t="shared" ref="E61:N61" si="22">SUM(E62:E65)</f>
        <v>0</v>
      </c>
      <c r="F61" s="90">
        <v>0</v>
      </c>
      <c r="G61" s="90">
        <v>0</v>
      </c>
      <c r="H61" s="85">
        <f>SUM(H62:H65)</f>
        <v>0</v>
      </c>
      <c r="I61" s="85">
        <f>SUM(I62:I65)</f>
        <v>0</v>
      </c>
      <c r="J61" s="85">
        <f>SUM(J62:J65)</f>
        <v>0</v>
      </c>
      <c r="K61" s="85">
        <f>SUM(K62:K65)</f>
        <v>0</v>
      </c>
      <c r="L61" s="3">
        <f t="shared" si="22"/>
        <v>0</v>
      </c>
      <c r="M61" s="3">
        <f t="shared" si="22"/>
        <v>0</v>
      </c>
      <c r="N61" s="4">
        <f t="shared" si="22"/>
        <v>0</v>
      </c>
    </row>
    <row r="62" spans="2:14" x14ac:dyDescent="0.25">
      <c r="B62" s="5" t="s">
        <v>179</v>
      </c>
      <c r="C62" s="6" t="s">
        <v>180</v>
      </c>
      <c r="D62" s="7">
        <v>0</v>
      </c>
      <c r="E62" s="7">
        <v>0</v>
      </c>
      <c r="F62" s="91">
        <v>0</v>
      </c>
      <c r="G62" s="91">
        <v>0</v>
      </c>
      <c r="H62" s="7">
        <v>0</v>
      </c>
      <c r="I62" s="7">
        <v>0</v>
      </c>
      <c r="J62" s="7">
        <v>0</v>
      </c>
      <c r="K62" s="7">
        <v>0</v>
      </c>
      <c r="L62" s="8">
        <f>+D62+F62+H62+J62</f>
        <v>0</v>
      </c>
      <c r="M62" s="7"/>
      <c r="N62" s="9">
        <f>+L62-M62</f>
        <v>0</v>
      </c>
    </row>
    <row r="63" spans="2:14" x14ac:dyDescent="0.25">
      <c r="B63" s="5" t="s">
        <v>181</v>
      </c>
      <c r="C63" s="6" t="s">
        <v>182</v>
      </c>
      <c r="D63" s="7">
        <v>0</v>
      </c>
      <c r="E63" s="7">
        <v>0</v>
      </c>
      <c r="F63" s="91">
        <v>0</v>
      </c>
      <c r="G63" s="91">
        <v>0</v>
      </c>
      <c r="H63" s="7">
        <v>0</v>
      </c>
      <c r="I63" s="7">
        <v>0</v>
      </c>
      <c r="J63" s="7">
        <v>0</v>
      </c>
      <c r="K63" s="7">
        <v>0</v>
      </c>
      <c r="L63" s="8">
        <f t="shared" ref="L63:L65" si="23">+D63+F63+H63+J63</f>
        <v>0</v>
      </c>
      <c r="M63" s="7"/>
      <c r="N63" s="9">
        <f t="shared" ref="N63:N65" si="24">+L63-M63</f>
        <v>0</v>
      </c>
    </row>
    <row r="64" spans="2:14" x14ac:dyDescent="0.25">
      <c r="B64" s="5" t="s">
        <v>183</v>
      </c>
      <c r="C64" s="6" t="s">
        <v>184</v>
      </c>
      <c r="D64" s="7">
        <v>0</v>
      </c>
      <c r="E64" s="7">
        <v>0</v>
      </c>
      <c r="F64" s="91">
        <v>0</v>
      </c>
      <c r="G64" s="91">
        <v>0</v>
      </c>
      <c r="H64" s="7">
        <v>0</v>
      </c>
      <c r="I64" s="7">
        <v>0</v>
      </c>
      <c r="J64" s="7">
        <v>0</v>
      </c>
      <c r="K64" s="7">
        <v>0</v>
      </c>
      <c r="L64" s="8">
        <f t="shared" si="23"/>
        <v>0</v>
      </c>
      <c r="M64" s="7"/>
      <c r="N64" s="9">
        <f t="shared" si="24"/>
        <v>0</v>
      </c>
    </row>
    <row r="65" spans="2:14" x14ac:dyDescent="0.25">
      <c r="B65" s="5" t="s">
        <v>187</v>
      </c>
      <c r="C65" s="6" t="s">
        <v>188</v>
      </c>
      <c r="D65" s="7">
        <v>0</v>
      </c>
      <c r="E65" s="7">
        <v>0</v>
      </c>
      <c r="F65" s="91">
        <v>0</v>
      </c>
      <c r="G65" s="91">
        <v>0</v>
      </c>
      <c r="H65" s="7">
        <v>0</v>
      </c>
      <c r="I65" s="7">
        <v>0</v>
      </c>
      <c r="J65" s="7">
        <v>0</v>
      </c>
      <c r="K65" s="7">
        <v>0</v>
      </c>
      <c r="L65" s="8">
        <f t="shared" si="23"/>
        <v>0</v>
      </c>
      <c r="M65" s="7"/>
      <c r="N65" s="9">
        <f t="shared" si="24"/>
        <v>0</v>
      </c>
    </row>
    <row r="66" spans="2:14" x14ac:dyDescent="0.25">
      <c r="B66" s="5"/>
      <c r="C66" s="6"/>
      <c r="D66" s="8"/>
      <c r="E66" s="57"/>
      <c r="F66" s="92"/>
      <c r="G66" s="92"/>
      <c r="H66" s="86"/>
      <c r="I66" s="86"/>
      <c r="J66" s="86"/>
      <c r="K66" s="86"/>
      <c r="L66" s="8"/>
      <c r="M66" s="8"/>
      <c r="N66" s="9"/>
    </row>
    <row r="67" spans="2:14" x14ac:dyDescent="0.25">
      <c r="B67" s="1" t="s">
        <v>193</v>
      </c>
      <c r="C67" s="2" t="s">
        <v>194</v>
      </c>
      <c r="D67" s="3">
        <f>SUM(D68:D72)</f>
        <v>0</v>
      </c>
      <c r="E67" s="3">
        <f t="shared" ref="E67:N67" si="25">SUM(E68:E72)</f>
        <v>0</v>
      </c>
      <c r="F67" s="90">
        <v>0</v>
      </c>
      <c r="G67" s="90">
        <v>0</v>
      </c>
      <c r="H67" s="85">
        <f>SUM(H68:H72)</f>
        <v>0</v>
      </c>
      <c r="I67" s="85">
        <f>SUM(I68:I72)</f>
        <v>0</v>
      </c>
      <c r="J67" s="85">
        <f>SUM(J68:J72)</f>
        <v>0</v>
      </c>
      <c r="K67" s="85">
        <f>SUM(K68:K72)</f>
        <v>0</v>
      </c>
      <c r="L67" s="3">
        <f t="shared" si="25"/>
        <v>0</v>
      </c>
      <c r="M67" s="3">
        <f t="shared" si="25"/>
        <v>0</v>
      </c>
      <c r="N67" s="4">
        <f t="shared" si="25"/>
        <v>0</v>
      </c>
    </row>
    <row r="68" spans="2:14" x14ac:dyDescent="0.25">
      <c r="B68" s="5" t="s">
        <v>197</v>
      </c>
      <c r="C68" s="6" t="s">
        <v>198</v>
      </c>
      <c r="D68" s="7">
        <v>0</v>
      </c>
      <c r="E68" s="7">
        <v>0</v>
      </c>
      <c r="F68" s="91">
        <v>0</v>
      </c>
      <c r="G68" s="91">
        <v>0</v>
      </c>
      <c r="H68" s="7">
        <v>0</v>
      </c>
      <c r="I68" s="7">
        <v>0</v>
      </c>
      <c r="J68" s="7">
        <v>0</v>
      </c>
      <c r="K68" s="7">
        <v>0</v>
      </c>
      <c r="L68" s="8">
        <f>+D68+F68+H68+J68</f>
        <v>0</v>
      </c>
      <c r="M68" s="7"/>
      <c r="N68" s="9">
        <f>+L68-M68</f>
        <v>0</v>
      </c>
    </row>
    <row r="69" spans="2:14" x14ac:dyDescent="0.25">
      <c r="B69" s="5" t="s">
        <v>199</v>
      </c>
      <c r="C69" s="6" t="s">
        <v>200</v>
      </c>
      <c r="D69" s="7">
        <v>0</v>
      </c>
      <c r="E69" s="7">
        <v>0</v>
      </c>
      <c r="F69" s="91">
        <v>0</v>
      </c>
      <c r="G69" s="91">
        <v>0</v>
      </c>
      <c r="H69" s="7">
        <v>0</v>
      </c>
      <c r="I69" s="7">
        <v>0</v>
      </c>
      <c r="J69" s="7">
        <v>0</v>
      </c>
      <c r="K69" s="7">
        <v>0</v>
      </c>
      <c r="L69" s="8">
        <f t="shared" ref="L69:L72" si="26">+D69+F69+H69+J69</f>
        <v>0</v>
      </c>
      <c r="M69" s="7"/>
      <c r="N69" s="9">
        <f t="shared" ref="N69:N72" si="27">+L69-M69</f>
        <v>0</v>
      </c>
    </row>
    <row r="70" spans="2:14" x14ac:dyDescent="0.25">
      <c r="B70" s="5" t="s">
        <v>203</v>
      </c>
      <c r="C70" s="6" t="s">
        <v>204</v>
      </c>
      <c r="D70" s="7">
        <v>0</v>
      </c>
      <c r="E70" s="7">
        <v>0</v>
      </c>
      <c r="F70" s="91">
        <v>0</v>
      </c>
      <c r="G70" s="91">
        <v>0</v>
      </c>
      <c r="H70" s="7">
        <v>0</v>
      </c>
      <c r="I70" s="7">
        <v>0</v>
      </c>
      <c r="J70" s="7">
        <v>0</v>
      </c>
      <c r="K70" s="7">
        <v>0</v>
      </c>
      <c r="L70" s="8">
        <f t="shared" si="26"/>
        <v>0</v>
      </c>
      <c r="M70" s="7"/>
      <c r="N70" s="9">
        <f t="shared" si="27"/>
        <v>0</v>
      </c>
    </row>
    <row r="71" spans="2:14" x14ac:dyDescent="0.25">
      <c r="B71" s="5" t="s">
        <v>207</v>
      </c>
      <c r="C71" s="6" t="s">
        <v>208</v>
      </c>
      <c r="D71" s="7">
        <v>0</v>
      </c>
      <c r="E71" s="7">
        <v>0</v>
      </c>
      <c r="F71" s="91">
        <v>0</v>
      </c>
      <c r="G71" s="91">
        <v>0</v>
      </c>
      <c r="H71" s="7">
        <v>0</v>
      </c>
      <c r="I71" s="7">
        <v>0</v>
      </c>
      <c r="J71" s="7">
        <v>0</v>
      </c>
      <c r="K71" s="7">
        <v>0</v>
      </c>
      <c r="L71" s="8">
        <f t="shared" si="26"/>
        <v>0</v>
      </c>
      <c r="M71" s="7"/>
      <c r="N71" s="9">
        <f t="shared" si="27"/>
        <v>0</v>
      </c>
    </row>
    <row r="72" spans="2:14" x14ac:dyDescent="0.25">
      <c r="B72" s="5" t="s">
        <v>211</v>
      </c>
      <c r="C72" s="6" t="s">
        <v>212</v>
      </c>
      <c r="D72" s="7">
        <v>0</v>
      </c>
      <c r="E72" s="7">
        <v>0</v>
      </c>
      <c r="F72" s="91">
        <v>0</v>
      </c>
      <c r="G72" s="91">
        <v>0</v>
      </c>
      <c r="H72" s="7">
        <v>0</v>
      </c>
      <c r="I72" s="7">
        <v>0</v>
      </c>
      <c r="J72" s="7">
        <v>0</v>
      </c>
      <c r="K72" s="7">
        <v>0</v>
      </c>
      <c r="L72" s="8">
        <f t="shared" si="26"/>
        <v>0</v>
      </c>
      <c r="M72" s="7"/>
      <c r="N72" s="9">
        <f t="shared" si="27"/>
        <v>0</v>
      </c>
    </row>
    <row r="73" spans="2:14" x14ac:dyDescent="0.25">
      <c r="B73" s="5"/>
      <c r="C73" s="6"/>
      <c r="D73" s="8"/>
      <c r="E73" s="57"/>
      <c r="F73" s="92"/>
      <c r="G73" s="92"/>
      <c r="H73" s="86"/>
      <c r="I73" s="86"/>
      <c r="J73" s="86"/>
      <c r="K73" s="86"/>
      <c r="L73" s="8"/>
      <c r="M73" s="8"/>
      <c r="N73" s="9"/>
    </row>
    <row r="74" spans="2:14" x14ac:dyDescent="0.25">
      <c r="B74" s="1" t="s">
        <v>215</v>
      </c>
      <c r="C74" s="2" t="s">
        <v>216</v>
      </c>
      <c r="D74" s="3">
        <f>SUM(D75:D81)</f>
        <v>99328381.38000001</v>
      </c>
      <c r="E74" s="3">
        <f t="shared" ref="E74:N74" si="28">SUM(E75:E81)</f>
        <v>120465781.82000001</v>
      </c>
      <c r="F74" s="90">
        <v>10032500</v>
      </c>
      <c r="G74" s="90">
        <v>10032500</v>
      </c>
      <c r="H74" s="85">
        <f>SUM(H75:H81)</f>
        <v>0</v>
      </c>
      <c r="I74" s="85">
        <f>SUM(I75:I81)</f>
        <v>0</v>
      </c>
      <c r="J74" s="85">
        <f>SUM(J75:J81)</f>
        <v>0</v>
      </c>
      <c r="K74" s="85">
        <f>SUM(K75:K81)</f>
        <v>0</v>
      </c>
      <c r="L74" s="3">
        <f t="shared" si="28"/>
        <v>109360881.38000001</v>
      </c>
      <c r="M74" s="3">
        <f t="shared" si="28"/>
        <v>0</v>
      </c>
      <c r="N74" s="4">
        <f t="shared" si="28"/>
        <v>109360881.38000001</v>
      </c>
    </row>
    <row r="75" spans="2:14" x14ac:dyDescent="0.25">
      <c r="B75" s="5" t="s">
        <v>219</v>
      </c>
      <c r="C75" s="6" t="s">
        <v>220</v>
      </c>
      <c r="D75" s="7">
        <v>6897147.3200000003</v>
      </c>
      <c r="E75" s="7">
        <v>6897147.3200000003</v>
      </c>
      <c r="F75" s="91">
        <v>6755332</v>
      </c>
      <c r="G75" s="91">
        <v>6755332</v>
      </c>
      <c r="H75" s="7">
        <v>0</v>
      </c>
      <c r="I75" s="7">
        <v>0</v>
      </c>
      <c r="J75" s="7">
        <v>0</v>
      </c>
      <c r="K75" s="7">
        <v>0</v>
      </c>
      <c r="L75" s="8">
        <f>+D75+F75+H75+J75</f>
        <v>13652479.32</v>
      </c>
      <c r="M75" s="7"/>
      <c r="N75" s="9">
        <f>+L75-M75</f>
        <v>13652479.32</v>
      </c>
    </row>
    <row r="76" spans="2:14" x14ac:dyDescent="0.25">
      <c r="B76" s="5" t="s">
        <v>222</v>
      </c>
      <c r="C76" s="6" t="s">
        <v>223</v>
      </c>
      <c r="D76" s="7">
        <v>0</v>
      </c>
      <c r="E76" s="7">
        <v>0</v>
      </c>
      <c r="F76" s="91">
        <v>0</v>
      </c>
      <c r="G76" s="91">
        <v>0</v>
      </c>
      <c r="H76" s="7">
        <v>0</v>
      </c>
      <c r="I76" s="7">
        <v>0</v>
      </c>
      <c r="J76" s="7">
        <v>0</v>
      </c>
      <c r="K76" s="7">
        <v>0</v>
      </c>
      <c r="L76" s="8">
        <f t="shared" ref="L76:L81" si="29">+D76+F76+H76+J76</f>
        <v>0</v>
      </c>
      <c r="M76" s="7"/>
      <c r="N76" s="9">
        <f t="shared" ref="N76:N81" si="30">+L76-M76</f>
        <v>0</v>
      </c>
    </row>
    <row r="77" spans="2:14" x14ac:dyDescent="0.25">
      <c r="B77" s="5" t="s">
        <v>226</v>
      </c>
      <c r="C77" s="6" t="s">
        <v>0</v>
      </c>
      <c r="D77" s="7">
        <v>19822774.16</v>
      </c>
      <c r="E77" s="7">
        <v>20435344.800000001</v>
      </c>
      <c r="F77" s="91">
        <v>3277168</v>
      </c>
      <c r="G77" s="91">
        <v>3277168</v>
      </c>
      <c r="H77" s="7">
        <v>0</v>
      </c>
      <c r="I77" s="7">
        <v>0</v>
      </c>
      <c r="J77" s="7">
        <v>0</v>
      </c>
      <c r="K77" s="7">
        <v>0</v>
      </c>
      <c r="L77" s="8">
        <f t="shared" si="29"/>
        <v>23099942.16</v>
      </c>
      <c r="M77" s="7"/>
      <c r="N77" s="9">
        <f t="shared" si="30"/>
        <v>23099942.16</v>
      </c>
    </row>
    <row r="78" spans="2:14" x14ac:dyDescent="0.25">
      <c r="B78" s="5" t="s">
        <v>229</v>
      </c>
      <c r="C78" s="6" t="s">
        <v>230</v>
      </c>
      <c r="D78" s="7">
        <v>0</v>
      </c>
      <c r="E78" s="7">
        <v>0</v>
      </c>
      <c r="F78" s="91">
        <v>0</v>
      </c>
      <c r="G78" s="91">
        <v>0</v>
      </c>
      <c r="H78" s="7">
        <v>0</v>
      </c>
      <c r="I78" s="7">
        <v>0</v>
      </c>
      <c r="J78" s="7">
        <v>0</v>
      </c>
      <c r="K78" s="7">
        <v>0</v>
      </c>
      <c r="L78" s="8">
        <f t="shared" si="29"/>
        <v>0</v>
      </c>
      <c r="M78" s="7"/>
      <c r="N78" s="9">
        <f t="shared" si="30"/>
        <v>0</v>
      </c>
    </row>
    <row r="79" spans="2:14" x14ac:dyDescent="0.25">
      <c r="B79" s="5" t="s">
        <v>233</v>
      </c>
      <c r="C79" s="6" t="s">
        <v>234</v>
      </c>
      <c r="D79" s="7">
        <v>72608459.900000006</v>
      </c>
      <c r="E79" s="7">
        <v>93133289.700000003</v>
      </c>
      <c r="F79" s="91">
        <v>0</v>
      </c>
      <c r="G79" s="91">
        <v>0</v>
      </c>
      <c r="H79" s="7">
        <v>0</v>
      </c>
      <c r="I79" s="7">
        <v>0</v>
      </c>
      <c r="J79" s="7">
        <v>0</v>
      </c>
      <c r="K79" s="7">
        <v>0</v>
      </c>
      <c r="L79" s="8">
        <f t="shared" si="29"/>
        <v>72608459.900000006</v>
      </c>
      <c r="M79" s="7"/>
      <c r="N79" s="9">
        <f t="shared" si="30"/>
        <v>72608459.900000006</v>
      </c>
    </row>
    <row r="80" spans="2:14" x14ac:dyDescent="0.25">
      <c r="B80" s="5" t="s">
        <v>237</v>
      </c>
      <c r="C80" s="6" t="s">
        <v>238</v>
      </c>
      <c r="D80" s="7">
        <v>0</v>
      </c>
      <c r="E80" s="7">
        <v>0</v>
      </c>
      <c r="F80" s="91">
        <v>0</v>
      </c>
      <c r="G80" s="91">
        <v>0</v>
      </c>
      <c r="H80" s="7">
        <v>0</v>
      </c>
      <c r="I80" s="7">
        <v>0</v>
      </c>
      <c r="J80" s="7">
        <v>0</v>
      </c>
      <c r="K80" s="7">
        <v>0</v>
      </c>
      <c r="L80" s="8">
        <f t="shared" si="29"/>
        <v>0</v>
      </c>
      <c r="M80" s="7"/>
      <c r="N80" s="9">
        <f t="shared" si="30"/>
        <v>0</v>
      </c>
    </row>
    <row r="81" spans="2:14" x14ac:dyDescent="0.25">
      <c r="B81" s="5" t="s">
        <v>239</v>
      </c>
      <c r="C81" s="6" t="s">
        <v>240</v>
      </c>
      <c r="D81" s="7">
        <v>0</v>
      </c>
      <c r="E81" s="7">
        <v>0</v>
      </c>
      <c r="F81" s="91">
        <v>0</v>
      </c>
      <c r="G81" s="91">
        <v>0</v>
      </c>
      <c r="H81" s="7">
        <v>0</v>
      </c>
      <c r="I81" s="7">
        <v>0</v>
      </c>
      <c r="J81" s="7">
        <v>0</v>
      </c>
      <c r="K81" s="7">
        <v>0</v>
      </c>
      <c r="L81" s="8">
        <f t="shared" si="29"/>
        <v>0</v>
      </c>
      <c r="M81" s="7"/>
      <c r="N81" s="9">
        <f t="shared" si="30"/>
        <v>0</v>
      </c>
    </row>
    <row r="82" spans="2:14" x14ac:dyDescent="0.25">
      <c r="B82" s="5"/>
      <c r="C82" s="6"/>
      <c r="D82" s="8"/>
      <c r="E82" s="57"/>
      <c r="F82" s="92"/>
      <c r="G82" s="92"/>
      <c r="H82" s="86"/>
      <c r="I82" s="86"/>
      <c r="J82" s="86"/>
      <c r="K82" s="86"/>
      <c r="L82" s="8"/>
      <c r="M82" s="8"/>
      <c r="N82" s="9"/>
    </row>
    <row r="83" spans="2:14" x14ac:dyDescent="0.25">
      <c r="B83" s="1" t="s">
        <v>245</v>
      </c>
      <c r="C83" s="2" t="s">
        <v>1</v>
      </c>
      <c r="D83" s="3">
        <f>SUM(D84:D92)</f>
        <v>30757334.800000001</v>
      </c>
      <c r="E83" s="3">
        <f t="shared" ref="E83:N83" si="31">SUM(E84:E92)</f>
        <v>27149822</v>
      </c>
      <c r="F83" s="90">
        <v>1992823.4500000002</v>
      </c>
      <c r="G83" s="90">
        <v>1969845.96</v>
      </c>
      <c r="H83" s="85">
        <f>SUM(H84:H92)</f>
        <v>629948.01</v>
      </c>
      <c r="I83" s="85">
        <f>SUM(I84:I92)</f>
        <v>629948.01</v>
      </c>
      <c r="J83" s="85">
        <f>SUM(J84:J92)</f>
        <v>14159</v>
      </c>
      <c r="K83" s="85">
        <f>SUM(K84:K92)</f>
        <v>14159</v>
      </c>
      <c r="L83" s="3">
        <f t="shared" si="31"/>
        <v>33394265.259999998</v>
      </c>
      <c r="M83" s="3">
        <f t="shared" si="31"/>
        <v>0</v>
      </c>
      <c r="N83" s="4">
        <f t="shared" si="31"/>
        <v>33394265.259999998</v>
      </c>
    </row>
    <row r="84" spans="2:14" x14ac:dyDescent="0.25">
      <c r="B84" s="5" t="s">
        <v>248</v>
      </c>
      <c r="C84" s="6" t="s">
        <v>2</v>
      </c>
      <c r="D84" s="7">
        <v>3682469.62</v>
      </c>
      <c r="E84" s="7">
        <v>2897647.59</v>
      </c>
      <c r="F84" s="91">
        <v>448222.65</v>
      </c>
      <c r="G84" s="91">
        <v>433944</v>
      </c>
      <c r="H84" s="7">
        <v>114722.68</v>
      </c>
      <c r="I84" s="7">
        <v>114722.68</v>
      </c>
      <c r="J84" s="7">
        <v>14159</v>
      </c>
      <c r="K84" s="7">
        <v>14159</v>
      </c>
      <c r="L84" s="8">
        <f>+D84+F84+H84+J84</f>
        <v>4259573.95</v>
      </c>
      <c r="M84" s="7"/>
      <c r="N84" s="9">
        <f>+L84-M84</f>
        <v>4259573.95</v>
      </c>
    </row>
    <row r="85" spans="2:14" x14ac:dyDescent="0.25">
      <c r="B85" s="5" t="s">
        <v>251</v>
      </c>
      <c r="C85" s="6" t="s">
        <v>3</v>
      </c>
      <c r="D85" s="7">
        <v>7540</v>
      </c>
      <c r="E85" s="7">
        <v>0</v>
      </c>
      <c r="F85" s="91">
        <v>21023.64</v>
      </c>
      <c r="G85" s="91">
        <v>12324.8</v>
      </c>
      <c r="H85" s="7">
        <v>0</v>
      </c>
      <c r="I85" s="7">
        <v>0</v>
      </c>
      <c r="J85" s="7">
        <v>0</v>
      </c>
      <c r="K85" s="7">
        <v>0</v>
      </c>
      <c r="L85" s="8">
        <f t="shared" ref="L85:L92" si="32">+D85+F85+H85+J85</f>
        <v>28563.64</v>
      </c>
      <c r="M85" s="7"/>
      <c r="N85" s="9">
        <f t="shared" ref="N85:N92" si="33">+L85-M85</f>
        <v>28563.64</v>
      </c>
    </row>
    <row r="86" spans="2:14" x14ac:dyDescent="0.25">
      <c r="B86" s="5" t="s">
        <v>252</v>
      </c>
      <c r="C86" s="6" t="s">
        <v>4</v>
      </c>
      <c r="D86" s="7">
        <v>103258.2</v>
      </c>
      <c r="E86" s="7">
        <v>51255.4</v>
      </c>
      <c r="F86" s="91">
        <v>195711.16</v>
      </c>
      <c r="G86" s="91">
        <v>195711.16</v>
      </c>
      <c r="H86" s="7">
        <v>0</v>
      </c>
      <c r="I86" s="7">
        <v>0</v>
      </c>
      <c r="J86" s="7">
        <v>0</v>
      </c>
      <c r="K86" s="7">
        <v>0</v>
      </c>
      <c r="L86" s="8">
        <f t="shared" si="32"/>
        <v>298969.36</v>
      </c>
      <c r="M86" s="7"/>
      <c r="N86" s="9">
        <f t="shared" si="33"/>
        <v>298969.36</v>
      </c>
    </row>
    <row r="87" spans="2:14" x14ac:dyDescent="0.25">
      <c r="B87" s="5" t="s">
        <v>255</v>
      </c>
      <c r="C87" s="6" t="s">
        <v>5</v>
      </c>
      <c r="D87" s="7">
        <v>20225072.829999998</v>
      </c>
      <c r="E87" s="7">
        <v>17539920.829999998</v>
      </c>
      <c r="F87" s="91">
        <v>1327866</v>
      </c>
      <c r="G87" s="91">
        <v>1327866</v>
      </c>
      <c r="H87" s="7">
        <v>0</v>
      </c>
      <c r="I87" s="7">
        <v>0</v>
      </c>
      <c r="J87" s="7">
        <v>0</v>
      </c>
      <c r="K87" s="7">
        <v>0</v>
      </c>
      <c r="L87" s="8">
        <f t="shared" si="32"/>
        <v>21552938.829999998</v>
      </c>
      <c r="M87" s="7"/>
      <c r="N87" s="9">
        <f t="shared" si="33"/>
        <v>21552938.829999998</v>
      </c>
    </row>
    <row r="88" spans="2:14" x14ac:dyDescent="0.25">
      <c r="B88" s="5" t="s">
        <v>258</v>
      </c>
      <c r="C88" s="6" t="s">
        <v>6</v>
      </c>
      <c r="D88" s="7">
        <v>474330.53</v>
      </c>
      <c r="E88" s="7">
        <v>474330.53</v>
      </c>
      <c r="F88" s="91">
        <v>0</v>
      </c>
      <c r="G88" s="91">
        <v>0</v>
      </c>
      <c r="H88" s="7">
        <v>0</v>
      </c>
      <c r="I88" s="7">
        <v>0</v>
      </c>
      <c r="J88" s="7">
        <v>0</v>
      </c>
      <c r="K88" s="7">
        <v>0</v>
      </c>
      <c r="L88" s="8">
        <f t="shared" si="32"/>
        <v>474330.53</v>
      </c>
      <c r="M88" s="7"/>
      <c r="N88" s="9">
        <f t="shared" si="33"/>
        <v>474330.53</v>
      </c>
    </row>
    <row r="89" spans="2:14" x14ac:dyDescent="0.25">
      <c r="B89" s="5" t="s">
        <v>261</v>
      </c>
      <c r="C89" s="6" t="s">
        <v>7</v>
      </c>
      <c r="D89" s="7">
        <v>6236313.6200000001</v>
      </c>
      <c r="E89" s="7">
        <v>6158317.6500000004</v>
      </c>
      <c r="F89" s="91">
        <v>0</v>
      </c>
      <c r="G89" s="91">
        <v>0</v>
      </c>
      <c r="H89" s="7">
        <v>515225.33</v>
      </c>
      <c r="I89" s="7">
        <v>515225.33</v>
      </c>
      <c r="J89" s="7">
        <v>0</v>
      </c>
      <c r="K89" s="7">
        <v>0</v>
      </c>
      <c r="L89" s="8">
        <f t="shared" si="32"/>
        <v>6751538.9500000002</v>
      </c>
      <c r="M89" s="7"/>
      <c r="N89" s="9">
        <f t="shared" si="33"/>
        <v>6751538.9500000002</v>
      </c>
    </row>
    <row r="90" spans="2:14" x14ac:dyDescent="0.25">
      <c r="B90" s="5" t="s">
        <v>264</v>
      </c>
      <c r="C90" s="6" t="s">
        <v>265</v>
      </c>
      <c r="D90" s="7">
        <v>28350</v>
      </c>
      <c r="E90" s="7">
        <v>28350</v>
      </c>
      <c r="F90" s="91">
        <v>0</v>
      </c>
      <c r="G90" s="91">
        <v>0</v>
      </c>
      <c r="H90" s="7">
        <v>0</v>
      </c>
      <c r="I90" s="7">
        <v>0</v>
      </c>
      <c r="J90" s="7">
        <v>0</v>
      </c>
      <c r="K90" s="7">
        <v>0</v>
      </c>
      <c r="L90" s="8">
        <f t="shared" si="32"/>
        <v>28350</v>
      </c>
      <c r="M90" s="7"/>
      <c r="N90" s="9">
        <f t="shared" si="33"/>
        <v>28350</v>
      </c>
    </row>
    <row r="91" spans="2:14" x14ac:dyDescent="0.25">
      <c r="B91" s="5" t="s">
        <v>268</v>
      </c>
      <c r="C91" s="6" t="s">
        <v>269</v>
      </c>
      <c r="D91" s="7">
        <v>0</v>
      </c>
      <c r="E91" s="7">
        <v>0</v>
      </c>
      <c r="F91" s="91">
        <v>0</v>
      </c>
      <c r="G91" s="91">
        <v>0</v>
      </c>
      <c r="H91" s="7">
        <v>0</v>
      </c>
      <c r="I91" s="7">
        <v>0</v>
      </c>
      <c r="J91" s="7">
        <v>0</v>
      </c>
      <c r="K91" s="7">
        <v>0</v>
      </c>
      <c r="L91" s="8">
        <f t="shared" si="32"/>
        <v>0</v>
      </c>
      <c r="M91" s="7"/>
      <c r="N91" s="9">
        <f t="shared" si="33"/>
        <v>0</v>
      </c>
    </row>
    <row r="92" spans="2:14" x14ac:dyDescent="0.25">
      <c r="B92" s="5" t="s">
        <v>272</v>
      </c>
      <c r="C92" s="6" t="s">
        <v>273</v>
      </c>
      <c r="D92" s="7">
        <v>0</v>
      </c>
      <c r="E92" s="7">
        <v>0</v>
      </c>
      <c r="F92" s="91">
        <v>0</v>
      </c>
      <c r="G92" s="91">
        <v>0</v>
      </c>
      <c r="H92" s="7">
        <v>0</v>
      </c>
      <c r="I92" s="7">
        <v>0</v>
      </c>
      <c r="J92" s="7">
        <v>0</v>
      </c>
      <c r="K92" s="7">
        <v>0</v>
      </c>
      <c r="L92" s="8">
        <f t="shared" si="32"/>
        <v>0</v>
      </c>
      <c r="M92" s="7"/>
      <c r="N92" s="9">
        <f t="shared" si="33"/>
        <v>0</v>
      </c>
    </row>
    <row r="93" spans="2:14" x14ac:dyDescent="0.25">
      <c r="B93" s="5"/>
      <c r="C93" s="6"/>
      <c r="D93" s="8"/>
      <c r="E93" s="57"/>
      <c r="F93" s="92"/>
      <c r="G93" s="92"/>
      <c r="H93" s="86"/>
      <c r="I93" s="86"/>
      <c r="J93" s="86"/>
      <c r="K93" s="86"/>
      <c r="L93" s="8"/>
      <c r="M93" s="8"/>
      <c r="N93" s="9"/>
    </row>
    <row r="94" spans="2:14" x14ac:dyDescent="0.25">
      <c r="B94" s="1" t="s">
        <v>276</v>
      </c>
      <c r="C94" s="2" t="s">
        <v>277</v>
      </c>
      <c r="D94" s="3">
        <f>SUM(D95:D99)</f>
        <v>0</v>
      </c>
      <c r="E94" s="3">
        <f t="shared" ref="E94:N94" si="34">SUM(E95:E99)</f>
        <v>0</v>
      </c>
      <c r="F94" s="90">
        <v>0</v>
      </c>
      <c r="G94" s="90">
        <v>0</v>
      </c>
      <c r="H94" s="85">
        <f>SUM(H95:H99)</f>
        <v>0</v>
      </c>
      <c r="I94" s="85">
        <f>SUM(I95:I99)</f>
        <v>0</v>
      </c>
      <c r="J94" s="85">
        <f>SUM(J95:J99)</f>
        <v>0</v>
      </c>
      <c r="K94" s="85">
        <f>SUM(K95:K99)</f>
        <v>0</v>
      </c>
      <c r="L94" s="3">
        <f t="shared" si="34"/>
        <v>0</v>
      </c>
      <c r="M94" s="3">
        <f t="shared" si="34"/>
        <v>0</v>
      </c>
      <c r="N94" s="4">
        <f t="shared" si="34"/>
        <v>0</v>
      </c>
    </row>
    <row r="95" spans="2:14" x14ac:dyDescent="0.25">
      <c r="B95" s="5" t="s">
        <v>280</v>
      </c>
      <c r="C95" s="6" t="s">
        <v>281</v>
      </c>
      <c r="D95" s="7">
        <v>0</v>
      </c>
      <c r="E95" s="7">
        <v>0</v>
      </c>
      <c r="F95" s="91">
        <v>0</v>
      </c>
      <c r="G95" s="91">
        <v>0</v>
      </c>
      <c r="H95" s="7">
        <v>0</v>
      </c>
      <c r="I95" s="7">
        <v>0</v>
      </c>
      <c r="J95" s="7">
        <v>0</v>
      </c>
      <c r="K95" s="7">
        <v>0</v>
      </c>
      <c r="L95" s="8">
        <f>+D95+F95+H95+J95</f>
        <v>0</v>
      </c>
      <c r="M95" s="7"/>
      <c r="N95" s="9">
        <f>+L95-M95</f>
        <v>0</v>
      </c>
    </row>
    <row r="96" spans="2:14" x14ac:dyDescent="0.25">
      <c r="B96" s="5" t="s">
        <v>284</v>
      </c>
      <c r="C96" s="6" t="s">
        <v>285</v>
      </c>
      <c r="D96" s="7">
        <v>0</v>
      </c>
      <c r="E96" s="7">
        <v>0</v>
      </c>
      <c r="F96" s="91">
        <v>0</v>
      </c>
      <c r="G96" s="91">
        <v>0</v>
      </c>
      <c r="H96" s="7">
        <v>0</v>
      </c>
      <c r="I96" s="7">
        <v>0</v>
      </c>
      <c r="J96" s="7">
        <v>0</v>
      </c>
      <c r="K96" s="7">
        <v>0</v>
      </c>
      <c r="L96" s="8">
        <f t="shared" ref="L96:L99" si="35">+D96+F96+H96+J96</f>
        <v>0</v>
      </c>
      <c r="M96" s="7"/>
      <c r="N96" s="9">
        <f t="shared" ref="N96:N99" si="36">+L96-M96</f>
        <v>0</v>
      </c>
    </row>
    <row r="97" spans="2:14" x14ac:dyDescent="0.25">
      <c r="B97" s="5" t="s">
        <v>288</v>
      </c>
      <c r="C97" s="6" t="s">
        <v>289</v>
      </c>
      <c r="D97" s="7">
        <v>0</v>
      </c>
      <c r="E97" s="7">
        <v>0</v>
      </c>
      <c r="F97" s="91">
        <v>0</v>
      </c>
      <c r="G97" s="91">
        <v>0</v>
      </c>
      <c r="H97" s="7">
        <v>0</v>
      </c>
      <c r="I97" s="7">
        <v>0</v>
      </c>
      <c r="J97" s="7">
        <v>0</v>
      </c>
      <c r="K97" s="7">
        <v>0</v>
      </c>
      <c r="L97" s="8">
        <f t="shared" si="35"/>
        <v>0</v>
      </c>
      <c r="M97" s="7"/>
      <c r="N97" s="9">
        <f t="shared" si="36"/>
        <v>0</v>
      </c>
    </row>
    <row r="98" spans="2:14" x14ac:dyDescent="0.25">
      <c r="B98" s="5" t="s">
        <v>292</v>
      </c>
      <c r="C98" s="6" t="s">
        <v>293</v>
      </c>
      <c r="D98" s="7">
        <v>0</v>
      </c>
      <c r="E98" s="7">
        <v>0</v>
      </c>
      <c r="F98" s="91">
        <v>0</v>
      </c>
      <c r="G98" s="91">
        <v>0</v>
      </c>
      <c r="H98" s="7">
        <v>0</v>
      </c>
      <c r="I98" s="7">
        <v>0</v>
      </c>
      <c r="J98" s="7">
        <v>0</v>
      </c>
      <c r="K98" s="7">
        <v>0</v>
      </c>
      <c r="L98" s="8">
        <f t="shared" si="35"/>
        <v>0</v>
      </c>
      <c r="M98" s="7"/>
      <c r="N98" s="9">
        <f t="shared" si="36"/>
        <v>0</v>
      </c>
    </row>
    <row r="99" spans="2:14" x14ac:dyDescent="0.25">
      <c r="B99" s="5" t="s">
        <v>295</v>
      </c>
      <c r="C99" s="6" t="s">
        <v>296</v>
      </c>
      <c r="D99" s="7">
        <v>0</v>
      </c>
      <c r="E99" s="7">
        <v>0</v>
      </c>
      <c r="F99" s="91">
        <v>0</v>
      </c>
      <c r="G99" s="91">
        <v>0</v>
      </c>
      <c r="H99" s="7">
        <v>0</v>
      </c>
      <c r="I99" s="7">
        <v>0</v>
      </c>
      <c r="J99" s="7">
        <v>0</v>
      </c>
      <c r="K99" s="7">
        <v>0</v>
      </c>
      <c r="L99" s="8">
        <f t="shared" si="35"/>
        <v>0</v>
      </c>
      <c r="M99" s="7"/>
      <c r="N99" s="9">
        <f t="shared" si="36"/>
        <v>0</v>
      </c>
    </row>
    <row r="100" spans="2:14" x14ac:dyDescent="0.25">
      <c r="B100" s="5"/>
      <c r="C100" s="6"/>
      <c r="D100" s="8"/>
      <c r="E100" s="57"/>
      <c r="F100" s="92"/>
      <c r="G100" s="92"/>
      <c r="H100" s="86"/>
      <c r="I100" s="86"/>
      <c r="J100" s="86"/>
      <c r="K100" s="86"/>
      <c r="L100" s="8"/>
      <c r="M100" s="8"/>
      <c r="N100" s="9"/>
    </row>
    <row r="101" spans="2:14" x14ac:dyDescent="0.25">
      <c r="B101" s="1" t="s">
        <v>298</v>
      </c>
      <c r="C101" s="2" t="s">
        <v>299</v>
      </c>
      <c r="D101" s="3">
        <f>SUM(D102:D106)</f>
        <v>23812412.510000002</v>
      </c>
      <c r="E101" s="3">
        <f t="shared" ref="E101:N101" si="37">SUM(E102:E106)</f>
        <v>-18913483.34</v>
      </c>
      <c r="F101" s="90">
        <v>-665036.93999999994</v>
      </c>
      <c r="G101" s="90">
        <v>-498669.62</v>
      </c>
      <c r="H101" s="85">
        <f>SUM(H102:H106)</f>
        <v>-300210.69</v>
      </c>
      <c r="I101" s="85">
        <f>SUM(I102:I106)</f>
        <v>-326165.84999999998</v>
      </c>
      <c r="J101" s="85">
        <f>SUM(J102:J106)</f>
        <v>-4793.5600000000004</v>
      </c>
      <c r="K101" s="85">
        <f>SUM(K102:K106)</f>
        <v>-4703.68</v>
      </c>
      <c r="L101" s="3">
        <f t="shared" si="37"/>
        <v>22842371.32</v>
      </c>
      <c r="M101" s="3">
        <f t="shared" si="37"/>
        <v>0</v>
      </c>
      <c r="N101" s="4">
        <f t="shared" si="37"/>
        <v>22842371.32</v>
      </c>
    </row>
    <row r="102" spans="2:14" x14ac:dyDescent="0.25">
      <c r="B102" s="5" t="s">
        <v>301</v>
      </c>
      <c r="C102" s="6" t="s">
        <v>302</v>
      </c>
      <c r="D102" s="7">
        <v>2041219.96</v>
      </c>
      <c r="E102" s="7">
        <v>-1633527.45</v>
      </c>
      <c r="F102" s="91">
        <v>0</v>
      </c>
      <c r="G102" s="91">
        <v>0</v>
      </c>
      <c r="H102" s="7">
        <v>0</v>
      </c>
      <c r="I102" s="7">
        <v>0</v>
      </c>
      <c r="J102" s="7">
        <v>0</v>
      </c>
      <c r="K102" s="7">
        <v>0</v>
      </c>
      <c r="L102" s="8">
        <f>+D102+F102+H102+J102</f>
        <v>2041219.96</v>
      </c>
      <c r="M102" s="7"/>
      <c r="N102" s="9">
        <f>+L102-M102</f>
        <v>2041219.96</v>
      </c>
    </row>
    <row r="103" spans="2:14" x14ac:dyDescent="0.25">
      <c r="B103" s="5" t="s">
        <v>303</v>
      </c>
      <c r="C103" s="6" t="s">
        <v>304</v>
      </c>
      <c r="D103" s="7">
        <v>0</v>
      </c>
      <c r="E103" s="7">
        <v>0</v>
      </c>
      <c r="F103" s="91">
        <v>0</v>
      </c>
      <c r="G103" s="91">
        <v>0</v>
      </c>
      <c r="H103" s="7">
        <v>0</v>
      </c>
      <c r="I103" s="7">
        <v>0</v>
      </c>
      <c r="J103" s="7">
        <v>0</v>
      </c>
      <c r="K103" s="7">
        <v>0</v>
      </c>
      <c r="L103" s="8">
        <f t="shared" ref="L103:L106" si="38">+D103+F103+H103+J103</f>
        <v>0</v>
      </c>
      <c r="M103" s="7"/>
      <c r="N103" s="9">
        <f t="shared" ref="N103:N105" si="39">+L103-M103</f>
        <v>0</v>
      </c>
    </row>
    <row r="104" spans="2:14" x14ac:dyDescent="0.25">
      <c r="B104" s="5" t="s">
        <v>307</v>
      </c>
      <c r="C104" s="6" t="s">
        <v>308</v>
      </c>
      <c r="D104" s="7">
        <v>21771192.550000001</v>
      </c>
      <c r="E104" s="7">
        <v>-17279955.890000001</v>
      </c>
      <c r="F104" s="91">
        <v>-665036.93999999994</v>
      </c>
      <c r="G104" s="91">
        <v>-498669.62</v>
      </c>
      <c r="H104" s="7">
        <v>-300210.69</v>
      </c>
      <c r="I104" s="7">
        <v>-326165.84999999998</v>
      </c>
      <c r="J104" s="7">
        <v>-4793.5600000000004</v>
      </c>
      <c r="K104" s="7">
        <v>-4703.68</v>
      </c>
      <c r="L104" s="8">
        <f t="shared" si="38"/>
        <v>20801151.359999999</v>
      </c>
      <c r="M104" s="7"/>
      <c r="N104" s="9">
        <f t="shared" si="39"/>
        <v>20801151.359999999</v>
      </c>
    </row>
    <row r="105" spans="2:14" x14ac:dyDescent="0.25">
      <c r="B105" s="5" t="s">
        <v>311</v>
      </c>
      <c r="C105" s="6" t="s">
        <v>312</v>
      </c>
      <c r="D105" s="7">
        <v>0</v>
      </c>
      <c r="E105" s="7">
        <v>0</v>
      </c>
      <c r="F105" s="91">
        <v>0</v>
      </c>
      <c r="G105" s="91">
        <v>0</v>
      </c>
      <c r="H105" s="7">
        <v>0</v>
      </c>
      <c r="I105" s="7">
        <v>0</v>
      </c>
      <c r="J105" s="7">
        <v>0</v>
      </c>
      <c r="K105" s="7">
        <v>0</v>
      </c>
      <c r="L105" s="8">
        <f t="shared" si="38"/>
        <v>0</v>
      </c>
      <c r="M105" s="7"/>
      <c r="N105" s="9">
        <f t="shared" si="39"/>
        <v>0</v>
      </c>
    </row>
    <row r="106" spans="2:14" x14ac:dyDescent="0.25">
      <c r="B106" s="5" t="s">
        <v>315</v>
      </c>
      <c r="C106" s="6" t="s">
        <v>316</v>
      </c>
      <c r="D106" s="7">
        <v>0</v>
      </c>
      <c r="E106" s="7">
        <v>0</v>
      </c>
      <c r="F106" s="91">
        <v>0</v>
      </c>
      <c r="G106" s="91">
        <v>0</v>
      </c>
      <c r="H106" s="7">
        <v>0</v>
      </c>
      <c r="I106" s="7">
        <v>0</v>
      </c>
      <c r="J106" s="7">
        <v>0</v>
      </c>
      <c r="K106" s="7">
        <v>0</v>
      </c>
      <c r="L106" s="8">
        <f t="shared" si="38"/>
        <v>0</v>
      </c>
      <c r="M106" s="7"/>
      <c r="N106" s="9">
        <f>+L106-M106</f>
        <v>0</v>
      </c>
    </row>
    <row r="107" spans="2:14" x14ac:dyDescent="0.25">
      <c r="B107" s="5"/>
      <c r="C107" s="6"/>
      <c r="D107" s="8"/>
      <c r="E107" s="57"/>
      <c r="F107" s="92"/>
      <c r="G107" s="92"/>
      <c r="H107" s="86"/>
      <c r="I107" s="86"/>
      <c r="J107" s="86"/>
      <c r="K107" s="86"/>
      <c r="L107" s="8"/>
      <c r="M107" s="8"/>
      <c r="N107" s="9"/>
    </row>
    <row r="108" spans="2:14" x14ac:dyDescent="0.25">
      <c r="B108" s="1" t="s">
        <v>318</v>
      </c>
      <c r="C108" s="2" t="s">
        <v>319</v>
      </c>
      <c r="D108" s="3">
        <f>SUM(D109:D114)</f>
        <v>0</v>
      </c>
      <c r="E108" s="3">
        <f t="shared" ref="E108:N108" si="40">SUM(E109:E114)</f>
        <v>0</v>
      </c>
      <c r="F108" s="90">
        <v>0</v>
      </c>
      <c r="G108" s="90">
        <v>0</v>
      </c>
      <c r="H108" s="85">
        <f>SUM(H109:H114)</f>
        <v>0</v>
      </c>
      <c r="I108" s="85">
        <f>SUM(I109:I114)</f>
        <v>0</v>
      </c>
      <c r="J108" s="85">
        <f>SUM(J109:J114)</f>
        <v>0</v>
      </c>
      <c r="K108" s="85">
        <f>SUM(K109:K114)</f>
        <v>0</v>
      </c>
      <c r="L108" s="3">
        <f t="shared" si="40"/>
        <v>0</v>
      </c>
      <c r="M108" s="3">
        <f t="shared" si="40"/>
        <v>0</v>
      </c>
      <c r="N108" s="4">
        <f t="shared" si="40"/>
        <v>0</v>
      </c>
    </row>
    <row r="109" spans="2:14" x14ac:dyDescent="0.25">
      <c r="B109" s="5" t="s">
        <v>322</v>
      </c>
      <c r="C109" s="6" t="s">
        <v>323</v>
      </c>
      <c r="D109" s="7">
        <v>0</v>
      </c>
      <c r="E109" s="7">
        <v>0</v>
      </c>
      <c r="F109" s="91">
        <v>0</v>
      </c>
      <c r="G109" s="91">
        <v>0</v>
      </c>
      <c r="H109" s="7">
        <v>0</v>
      </c>
      <c r="I109" s="7">
        <v>0</v>
      </c>
      <c r="J109" s="7">
        <v>0</v>
      </c>
      <c r="K109" s="7">
        <v>0</v>
      </c>
      <c r="L109" s="7">
        <f>+D109+F109+H109+J109</f>
        <v>0</v>
      </c>
      <c r="M109" s="7"/>
      <c r="N109" s="9">
        <f>+L109-M109</f>
        <v>0</v>
      </c>
    </row>
    <row r="110" spans="2:14" x14ac:dyDescent="0.25">
      <c r="B110" s="5" t="s">
        <v>325</v>
      </c>
      <c r="C110" s="6" t="s">
        <v>326</v>
      </c>
      <c r="D110" s="7">
        <v>0</v>
      </c>
      <c r="E110" s="7">
        <v>0</v>
      </c>
      <c r="F110" s="91">
        <v>0</v>
      </c>
      <c r="G110" s="91">
        <v>0</v>
      </c>
      <c r="H110" s="7">
        <v>0</v>
      </c>
      <c r="I110" s="7">
        <v>0</v>
      </c>
      <c r="J110" s="7">
        <v>0</v>
      </c>
      <c r="K110" s="7">
        <v>0</v>
      </c>
      <c r="L110" s="7">
        <f t="shared" ref="L110:L114" si="41">+D110+F110+H110+J110</f>
        <v>0</v>
      </c>
      <c r="M110" s="7"/>
      <c r="N110" s="9">
        <f t="shared" ref="N110:N114" si="42">+L110-M110</f>
        <v>0</v>
      </c>
    </row>
    <row r="111" spans="2:14" x14ac:dyDescent="0.25">
      <c r="B111" s="5" t="s">
        <v>327</v>
      </c>
      <c r="C111" s="6" t="s">
        <v>328</v>
      </c>
      <c r="D111" s="7">
        <v>0</v>
      </c>
      <c r="E111" s="7">
        <v>0</v>
      </c>
      <c r="F111" s="91">
        <v>0</v>
      </c>
      <c r="G111" s="91">
        <v>0</v>
      </c>
      <c r="H111" s="7">
        <v>0</v>
      </c>
      <c r="I111" s="7">
        <v>0</v>
      </c>
      <c r="J111" s="7">
        <v>0</v>
      </c>
      <c r="K111" s="7">
        <v>0</v>
      </c>
      <c r="L111" s="7">
        <f t="shared" si="41"/>
        <v>0</v>
      </c>
      <c r="M111" s="7"/>
      <c r="N111" s="9">
        <f t="shared" si="42"/>
        <v>0</v>
      </c>
    </row>
    <row r="112" spans="2:14" x14ac:dyDescent="0.25">
      <c r="B112" s="5" t="s">
        <v>331</v>
      </c>
      <c r="C112" s="6" t="s">
        <v>332</v>
      </c>
      <c r="D112" s="7">
        <v>0</v>
      </c>
      <c r="E112" s="7">
        <v>0</v>
      </c>
      <c r="F112" s="91">
        <v>0</v>
      </c>
      <c r="G112" s="91">
        <v>0</v>
      </c>
      <c r="H112" s="7">
        <v>0</v>
      </c>
      <c r="I112" s="7">
        <v>0</v>
      </c>
      <c r="J112" s="7">
        <v>0</v>
      </c>
      <c r="K112" s="7">
        <v>0</v>
      </c>
      <c r="L112" s="7">
        <f t="shared" si="41"/>
        <v>0</v>
      </c>
      <c r="M112" s="7"/>
      <c r="N112" s="9">
        <f t="shared" si="42"/>
        <v>0</v>
      </c>
    </row>
    <row r="113" spans="2:14" x14ac:dyDescent="0.25">
      <c r="B113" s="5" t="s">
        <v>334</v>
      </c>
      <c r="C113" s="6" t="s">
        <v>335</v>
      </c>
      <c r="D113" s="7">
        <v>0</v>
      </c>
      <c r="E113" s="7">
        <v>0</v>
      </c>
      <c r="F113" s="91">
        <v>0</v>
      </c>
      <c r="G113" s="91">
        <v>0</v>
      </c>
      <c r="H113" s="7">
        <v>0</v>
      </c>
      <c r="I113" s="7">
        <v>0</v>
      </c>
      <c r="J113" s="7">
        <v>0</v>
      </c>
      <c r="K113" s="7">
        <v>0</v>
      </c>
      <c r="L113" s="7">
        <f t="shared" si="41"/>
        <v>0</v>
      </c>
      <c r="M113" s="7"/>
      <c r="N113" s="9">
        <f t="shared" si="42"/>
        <v>0</v>
      </c>
    </row>
    <row r="114" spans="2:14" x14ac:dyDescent="0.25">
      <c r="B114" s="12" t="s">
        <v>336</v>
      </c>
      <c r="C114" s="6" t="s">
        <v>337</v>
      </c>
      <c r="D114" s="7">
        <v>0</v>
      </c>
      <c r="E114" s="7">
        <v>0</v>
      </c>
      <c r="F114" s="91">
        <v>0</v>
      </c>
      <c r="G114" s="91">
        <v>0</v>
      </c>
      <c r="H114" s="7">
        <v>0</v>
      </c>
      <c r="I114" s="7">
        <v>0</v>
      </c>
      <c r="J114" s="7">
        <v>0</v>
      </c>
      <c r="K114" s="7">
        <v>0</v>
      </c>
      <c r="L114" s="7">
        <f t="shared" si="41"/>
        <v>0</v>
      </c>
      <c r="M114" s="7"/>
      <c r="N114" s="9">
        <f t="shared" si="42"/>
        <v>0</v>
      </c>
    </row>
    <row r="115" spans="2:14" ht="21.75" customHeight="1" x14ac:dyDescent="0.25">
      <c r="B115" s="12"/>
      <c r="C115" s="6"/>
      <c r="D115" s="8"/>
      <c r="E115" s="57"/>
      <c r="F115" s="92"/>
      <c r="G115" s="92"/>
      <c r="H115" s="86"/>
      <c r="I115" s="86"/>
      <c r="J115" s="86"/>
      <c r="K115" s="86"/>
      <c r="L115" s="8"/>
      <c r="M115" s="8"/>
      <c r="N115" s="9"/>
    </row>
    <row r="116" spans="2:14" ht="21.75" customHeight="1" x14ac:dyDescent="0.25">
      <c r="B116" s="11" t="s">
        <v>342</v>
      </c>
      <c r="C116" s="2" t="s">
        <v>343</v>
      </c>
      <c r="D116" s="3">
        <f>SUM(D117:D121)</f>
        <v>0</v>
      </c>
      <c r="E116" s="3">
        <f t="shared" ref="E116:N116" si="43">SUM(E117:E121)</f>
        <v>0</v>
      </c>
      <c r="F116" s="90">
        <v>0</v>
      </c>
      <c r="G116" s="90">
        <v>0</v>
      </c>
      <c r="H116" s="85">
        <f>SUM(H117:H121)</f>
        <v>0</v>
      </c>
      <c r="I116" s="85">
        <f>SUM(I117:I121)</f>
        <v>0</v>
      </c>
      <c r="J116" s="85">
        <f>SUM(J117:J121)</f>
        <v>0</v>
      </c>
      <c r="K116" s="85">
        <f>SUM(K117:K121)</f>
        <v>0</v>
      </c>
      <c r="L116" s="3">
        <f t="shared" si="43"/>
        <v>0</v>
      </c>
      <c r="M116" s="3">
        <f t="shared" si="43"/>
        <v>0</v>
      </c>
      <c r="N116" s="4">
        <f t="shared" si="43"/>
        <v>0</v>
      </c>
    </row>
    <row r="117" spans="2:14" ht="25.5" customHeight="1" x14ac:dyDescent="0.25">
      <c r="B117" s="12" t="s">
        <v>345</v>
      </c>
      <c r="C117" s="10" t="s">
        <v>346</v>
      </c>
      <c r="D117" s="7">
        <v>0</v>
      </c>
      <c r="E117" s="7">
        <v>0</v>
      </c>
      <c r="F117" s="91">
        <v>0</v>
      </c>
      <c r="G117" s="91">
        <v>0</v>
      </c>
      <c r="H117" s="7">
        <v>0</v>
      </c>
      <c r="I117" s="7">
        <v>0</v>
      </c>
      <c r="J117" s="7">
        <v>0</v>
      </c>
      <c r="K117" s="7">
        <v>0</v>
      </c>
      <c r="L117" s="8">
        <f>+D117+F117+H117+J117</f>
        <v>0</v>
      </c>
      <c r="M117" s="7"/>
      <c r="N117" s="9">
        <f>+L117-M117</f>
        <v>0</v>
      </c>
    </row>
    <row r="118" spans="2:14" ht="26.25" customHeight="1" x14ac:dyDescent="0.25">
      <c r="B118" s="12" t="s">
        <v>349</v>
      </c>
      <c r="C118" s="10" t="s">
        <v>350</v>
      </c>
      <c r="D118" s="7">
        <v>0</v>
      </c>
      <c r="E118" s="7">
        <v>0</v>
      </c>
      <c r="F118" s="91">
        <v>0</v>
      </c>
      <c r="G118" s="91">
        <v>0</v>
      </c>
      <c r="H118" s="7">
        <v>0</v>
      </c>
      <c r="I118" s="7">
        <v>0</v>
      </c>
      <c r="J118" s="7">
        <v>0</v>
      </c>
      <c r="K118" s="7">
        <v>0</v>
      </c>
      <c r="L118" s="8">
        <f t="shared" ref="L118:L121" si="44">+D118+F118+H118+J118</f>
        <v>0</v>
      </c>
      <c r="M118" s="7"/>
      <c r="N118" s="9">
        <f t="shared" ref="N118:N121" si="45">+L118-M118</f>
        <v>0</v>
      </c>
    </row>
    <row r="119" spans="2:14" ht="24.75" customHeight="1" x14ac:dyDescent="0.25">
      <c r="B119" s="12" t="s">
        <v>352</v>
      </c>
      <c r="C119" s="10" t="s">
        <v>353</v>
      </c>
      <c r="D119" s="7">
        <v>0</v>
      </c>
      <c r="E119" s="7">
        <v>0</v>
      </c>
      <c r="F119" s="91">
        <v>0</v>
      </c>
      <c r="G119" s="91">
        <v>0</v>
      </c>
      <c r="H119" s="7">
        <v>0</v>
      </c>
      <c r="I119" s="7">
        <v>0</v>
      </c>
      <c r="J119" s="7">
        <v>0</v>
      </c>
      <c r="K119" s="7">
        <v>0</v>
      </c>
      <c r="L119" s="8">
        <f t="shared" si="44"/>
        <v>0</v>
      </c>
      <c r="M119" s="7"/>
      <c r="N119" s="9">
        <f t="shared" si="45"/>
        <v>0</v>
      </c>
    </row>
    <row r="120" spans="2:14" ht="29.25" customHeight="1" x14ac:dyDescent="0.25">
      <c r="B120" s="12" t="s">
        <v>354</v>
      </c>
      <c r="C120" s="10" t="s">
        <v>355</v>
      </c>
      <c r="D120" s="7">
        <v>0</v>
      </c>
      <c r="E120" s="7">
        <v>0</v>
      </c>
      <c r="F120" s="91">
        <v>0</v>
      </c>
      <c r="G120" s="91">
        <v>0</v>
      </c>
      <c r="H120" s="7">
        <v>0</v>
      </c>
      <c r="I120" s="7">
        <v>0</v>
      </c>
      <c r="J120" s="7">
        <v>0</v>
      </c>
      <c r="K120" s="7">
        <v>0</v>
      </c>
      <c r="L120" s="8">
        <f t="shared" si="44"/>
        <v>0</v>
      </c>
      <c r="M120" s="7"/>
      <c r="N120" s="9">
        <f t="shared" si="45"/>
        <v>0</v>
      </c>
    </row>
    <row r="121" spans="2:14" x14ac:dyDescent="0.25">
      <c r="B121" s="12" t="s">
        <v>358</v>
      </c>
      <c r="C121" s="6" t="s">
        <v>359</v>
      </c>
      <c r="D121" s="7">
        <v>0</v>
      </c>
      <c r="E121" s="7">
        <v>0</v>
      </c>
      <c r="F121" s="91">
        <v>0</v>
      </c>
      <c r="G121" s="91">
        <v>0</v>
      </c>
      <c r="H121" s="7">
        <v>0</v>
      </c>
      <c r="I121" s="7">
        <v>0</v>
      </c>
      <c r="J121" s="7">
        <v>0</v>
      </c>
      <c r="K121" s="7">
        <v>0</v>
      </c>
      <c r="L121" s="8">
        <f t="shared" si="44"/>
        <v>0</v>
      </c>
      <c r="M121" s="7"/>
      <c r="N121" s="9">
        <f t="shared" si="45"/>
        <v>0</v>
      </c>
    </row>
    <row r="122" spans="2:14" x14ac:dyDescent="0.25">
      <c r="B122" s="12"/>
      <c r="C122" s="6"/>
      <c r="D122" s="8"/>
      <c r="E122" s="57"/>
      <c r="F122" s="92"/>
      <c r="G122" s="92"/>
      <c r="H122" s="86"/>
      <c r="I122" s="86"/>
      <c r="J122" s="86"/>
      <c r="K122" s="86"/>
      <c r="L122" s="8"/>
      <c r="M122" s="8"/>
      <c r="N122" s="9"/>
    </row>
    <row r="123" spans="2:14" x14ac:dyDescent="0.25">
      <c r="B123" s="1" t="s">
        <v>364</v>
      </c>
      <c r="C123" s="2" t="s">
        <v>365</v>
      </c>
      <c r="D123" s="3">
        <f>SUM(D124:D126)</f>
        <v>0</v>
      </c>
      <c r="E123" s="3">
        <f t="shared" ref="E123:N123" si="46">SUM(E124:E126)</f>
        <v>0</v>
      </c>
      <c r="F123" s="90">
        <v>0</v>
      </c>
      <c r="G123" s="90">
        <v>0</v>
      </c>
      <c r="H123" s="85">
        <f>SUM(H124:H126)</f>
        <v>0</v>
      </c>
      <c r="I123" s="85">
        <f>SUM(I124:I126)</f>
        <v>0</v>
      </c>
      <c r="J123" s="85">
        <f>SUM(J124:J126)</f>
        <v>0</v>
      </c>
      <c r="K123" s="85">
        <f>SUM(K124:K126)</f>
        <v>0</v>
      </c>
      <c r="L123" s="3">
        <f t="shared" si="46"/>
        <v>0</v>
      </c>
      <c r="M123" s="3">
        <f t="shared" si="46"/>
        <v>0</v>
      </c>
      <c r="N123" s="4">
        <f t="shared" si="46"/>
        <v>0</v>
      </c>
    </row>
    <row r="124" spans="2:14" x14ac:dyDescent="0.25">
      <c r="B124" s="12" t="s">
        <v>368</v>
      </c>
      <c r="C124" s="6" t="s">
        <v>369</v>
      </c>
      <c r="D124" s="7">
        <v>0</v>
      </c>
      <c r="E124" s="7">
        <v>0</v>
      </c>
      <c r="F124" s="91">
        <v>0</v>
      </c>
      <c r="G124" s="91">
        <v>0</v>
      </c>
      <c r="H124" s="7">
        <v>0</v>
      </c>
      <c r="I124" s="7">
        <v>0</v>
      </c>
      <c r="J124" s="7">
        <v>0</v>
      </c>
      <c r="K124" s="7">
        <v>0</v>
      </c>
      <c r="L124" s="8">
        <f>+D124+F124+H124+J124</f>
        <v>0</v>
      </c>
      <c r="M124" s="7"/>
      <c r="N124" s="9">
        <f>+L124-M124</f>
        <v>0</v>
      </c>
    </row>
    <row r="125" spans="2:14" x14ac:dyDescent="0.25">
      <c r="B125" s="12" t="s">
        <v>372</v>
      </c>
      <c r="C125" s="6" t="s">
        <v>373</v>
      </c>
      <c r="D125" s="7">
        <v>0</v>
      </c>
      <c r="E125" s="7">
        <v>0</v>
      </c>
      <c r="F125" s="91">
        <v>0</v>
      </c>
      <c r="G125" s="91">
        <v>0</v>
      </c>
      <c r="H125" s="7">
        <v>0</v>
      </c>
      <c r="I125" s="7">
        <v>0</v>
      </c>
      <c r="J125" s="7">
        <v>0</v>
      </c>
      <c r="K125" s="7">
        <v>0</v>
      </c>
      <c r="L125" s="8">
        <f t="shared" ref="L125:L126" si="47">+D125+F125+H125+J125</f>
        <v>0</v>
      </c>
      <c r="M125" s="7"/>
      <c r="N125" s="9">
        <f t="shared" ref="N125:N126" si="48">+L125-M125</f>
        <v>0</v>
      </c>
    </row>
    <row r="126" spans="2:14" x14ac:dyDescent="0.25">
      <c r="B126" s="12" t="s">
        <v>374</v>
      </c>
      <c r="C126" s="6" t="s">
        <v>375</v>
      </c>
      <c r="D126" s="7">
        <v>0</v>
      </c>
      <c r="E126" s="7">
        <v>0</v>
      </c>
      <c r="F126" s="91">
        <v>0</v>
      </c>
      <c r="G126" s="91">
        <v>0</v>
      </c>
      <c r="H126" s="7">
        <v>0</v>
      </c>
      <c r="I126" s="7">
        <v>0</v>
      </c>
      <c r="J126" s="7">
        <v>0</v>
      </c>
      <c r="K126" s="7">
        <v>0</v>
      </c>
      <c r="L126" s="8">
        <f t="shared" si="47"/>
        <v>0</v>
      </c>
      <c r="M126" s="7"/>
      <c r="N126" s="9">
        <f t="shared" si="48"/>
        <v>0</v>
      </c>
    </row>
    <row r="127" spans="2:14" x14ac:dyDescent="0.25">
      <c r="B127" s="19"/>
      <c r="C127" s="20"/>
      <c r="D127" s="7"/>
      <c r="E127" s="59"/>
      <c r="F127" s="92"/>
      <c r="G127" s="92"/>
      <c r="H127" s="86"/>
      <c r="I127" s="86"/>
      <c r="J127" s="86"/>
      <c r="K127" s="86"/>
      <c r="L127" s="8"/>
      <c r="M127" s="7"/>
      <c r="N127" s="9"/>
    </row>
    <row r="128" spans="2:14" x14ac:dyDescent="0.25">
      <c r="B128" s="19"/>
      <c r="C128" s="20"/>
      <c r="D128" s="8"/>
      <c r="E128" s="57"/>
      <c r="F128" s="92"/>
      <c r="G128" s="92"/>
      <c r="H128" s="86"/>
      <c r="I128" s="86"/>
      <c r="J128" s="86"/>
      <c r="K128" s="86"/>
      <c r="L128" s="8"/>
      <c r="M128" s="8"/>
      <c r="N128" s="9"/>
    </row>
    <row r="129" spans="2:14" x14ac:dyDescent="0.25">
      <c r="B129" s="19"/>
      <c r="C129" s="20"/>
      <c r="D129" s="8"/>
      <c r="E129" s="57"/>
      <c r="F129" s="92"/>
      <c r="G129" s="92"/>
      <c r="H129" s="86"/>
      <c r="I129" s="86"/>
      <c r="J129" s="86"/>
      <c r="K129" s="86"/>
      <c r="L129" s="8"/>
      <c r="M129" s="8"/>
      <c r="N129" s="9"/>
    </row>
    <row r="130" spans="2:14" x14ac:dyDescent="0.25">
      <c r="B130" s="19"/>
      <c r="C130" s="21" t="s">
        <v>384</v>
      </c>
      <c r="D130" s="14">
        <f>+D61+D67+D74+D83+D94+D101+D108+D116+D123</f>
        <v>153898128.69</v>
      </c>
      <c r="E130" s="14">
        <f t="shared" ref="E130:L130" si="49">+E61+E67+E74+E83+E94+E101+E108+E116+E123</f>
        <v>128702120.47999999</v>
      </c>
      <c r="F130" s="93">
        <v>11360286.51</v>
      </c>
      <c r="G130" s="93">
        <v>11503676.340000002</v>
      </c>
      <c r="H130" s="87">
        <f>+H61+H67+H74+H83+H94+H101+H108+H116+H123</f>
        <v>329737.32</v>
      </c>
      <c r="I130" s="87">
        <f t="shared" ref="I130" si="50">+I61+I67+I74+I83+I94+I101+I108+I116+I123</f>
        <v>303782.16000000003</v>
      </c>
      <c r="J130" s="87">
        <f>+J61+J67+J74+J83+J94+J101+J108+J116+J123</f>
        <v>9365.4399999999987</v>
      </c>
      <c r="K130" s="87">
        <f t="shared" ref="K130" si="51">+K61+K67+K74+K83+K94+K101+K108+K116+K123</f>
        <v>9455.32</v>
      </c>
      <c r="L130" s="60">
        <f t="shared" si="49"/>
        <v>165597517.96000001</v>
      </c>
      <c r="M130" s="60">
        <f>+M61+M67+M74+M83+M94+M101+M108+M116+M123</f>
        <v>0</v>
      </c>
      <c r="N130" s="17">
        <f>+L130-M130</f>
        <v>165597517.96000001</v>
      </c>
    </row>
    <row r="131" spans="2:14" ht="15.75" thickBot="1" x14ac:dyDescent="0.3">
      <c r="B131" s="19"/>
      <c r="C131" s="20"/>
      <c r="D131" s="61"/>
      <c r="E131" s="62"/>
      <c r="F131" s="61"/>
      <c r="G131" s="62"/>
      <c r="H131" s="61"/>
      <c r="I131" s="62"/>
      <c r="J131" s="61"/>
      <c r="K131" s="62"/>
      <c r="L131" s="61"/>
      <c r="M131" s="61"/>
      <c r="N131" s="63"/>
    </row>
    <row r="132" spans="2:14" ht="16.5" thickTop="1" thickBot="1" x14ac:dyDescent="0.3">
      <c r="B132" s="23"/>
      <c r="C132" s="24" t="s">
        <v>407</v>
      </c>
      <c r="D132" s="25">
        <f t="shared" ref="D132:N132" si="52">+D58+D130</f>
        <v>169656828.34999999</v>
      </c>
      <c r="E132" s="64">
        <f t="shared" si="52"/>
        <v>134162889.27999999</v>
      </c>
      <c r="F132" s="25">
        <f t="shared" si="52"/>
        <v>11453233.34</v>
      </c>
      <c r="G132" s="64">
        <f t="shared" si="52"/>
        <v>11517740.600000001</v>
      </c>
      <c r="H132" s="25">
        <f t="shared" si="52"/>
        <v>4364859.7699999996</v>
      </c>
      <c r="I132" s="64">
        <f t="shared" si="52"/>
        <v>3711558.9200000004</v>
      </c>
      <c r="J132" s="25">
        <f t="shared" si="52"/>
        <v>-878698.1</v>
      </c>
      <c r="K132" s="64">
        <f t="shared" si="52"/>
        <v>-830573.85000000009</v>
      </c>
      <c r="L132" s="64">
        <f t="shared" si="52"/>
        <v>184596223.36000001</v>
      </c>
      <c r="M132" s="64">
        <f t="shared" si="52"/>
        <v>0</v>
      </c>
      <c r="N132" s="27">
        <f t="shared" si="52"/>
        <v>184596223.36000001</v>
      </c>
    </row>
    <row r="133" spans="2:14" ht="15.75" thickTop="1" x14ac:dyDescent="0.25">
      <c r="B133" s="19"/>
      <c r="C133" s="65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7"/>
    </row>
    <row r="134" spans="2:14" x14ac:dyDescent="0.25">
      <c r="B134" s="68" t="s">
        <v>11</v>
      </c>
      <c r="C134" s="2" t="s">
        <v>12</v>
      </c>
      <c r="D134" s="69"/>
      <c r="E134" s="70"/>
      <c r="F134" s="69"/>
      <c r="G134" s="70"/>
      <c r="H134" s="69"/>
      <c r="I134" s="70"/>
      <c r="J134" s="69"/>
      <c r="K134" s="70"/>
      <c r="L134" s="69"/>
      <c r="M134" s="69"/>
      <c r="N134" s="71"/>
    </row>
    <row r="135" spans="2:14" x14ac:dyDescent="0.25">
      <c r="B135" s="68" t="s">
        <v>15</v>
      </c>
      <c r="C135" s="2" t="s">
        <v>16</v>
      </c>
      <c r="D135" s="94">
        <f>+D136+D147+D152+D157+D161+D166+D174+D179</f>
        <v>16401854.640000001</v>
      </c>
      <c r="E135" s="94">
        <f t="shared" ref="E135" si="53">+E136+E147+E152+E157+E161+E166+E174+E179</f>
        <v>21165586.780000001</v>
      </c>
      <c r="F135" s="94">
        <f>+F136+F147+F152+F157+F161+F166+F174+F179</f>
        <v>1170346.1299999999</v>
      </c>
      <c r="G135" s="94">
        <f t="shared" ref="G135:I135" si="54">+G136+G147+G152+G157+G161+G166+G174+G179</f>
        <v>2017022.1700000002</v>
      </c>
      <c r="H135" s="94">
        <f>+H136+H147+H152+H157+H161+H166+H174+H179</f>
        <v>116748.23</v>
      </c>
      <c r="I135" s="94">
        <f t="shared" si="54"/>
        <v>825815.26</v>
      </c>
      <c r="J135" s="94">
        <f>+J136+J147+J152+J157+J161+J166+J174+J179</f>
        <v>-135297.53999999998</v>
      </c>
      <c r="K135" s="94">
        <f t="shared" ref="K135" si="55">+K136+K147+K152+K157+K161+K166+K174+K179</f>
        <v>-18539.669999999991</v>
      </c>
      <c r="L135" s="3"/>
      <c r="M135" s="3"/>
      <c r="N135" s="4"/>
    </row>
    <row r="136" spans="2:14" x14ac:dyDescent="0.25">
      <c r="B136" s="68" t="s">
        <v>19</v>
      </c>
      <c r="C136" s="2" t="s">
        <v>20</v>
      </c>
      <c r="D136" s="3">
        <f>SUM(D137:D145)</f>
        <v>16401854.640000001</v>
      </c>
      <c r="E136" s="3">
        <f t="shared" ref="E136:N136" si="56">SUM(E137:E145)</f>
        <v>21152536.780000001</v>
      </c>
      <c r="F136" s="3">
        <f>SUM(F137:F145)</f>
        <v>1170346.1299999999</v>
      </c>
      <c r="G136" s="3">
        <f t="shared" ref="G136:I136" si="57">SUM(G137:G145)</f>
        <v>2017022.1700000002</v>
      </c>
      <c r="H136" s="3">
        <f>SUM(H137:H145)</f>
        <v>116748.23</v>
      </c>
      <c r="I136" s="3">
        <f t="shared" si="57"/>
        <v>825815.26</v>
      </c>
      <c r="J136" s="3">
        <f>SUM(J137:J145)</f>
        <v>-135297.53999999998</v>
      </c>
      <c r="K136" s="3">
        <f t="shared" ref="K136" si="58">SUM(K137:K145)</f>
        <v>-18539.669999999991</v>
      </c>
      <c r="L136" s="3">
        <f t="shared" si="56"/>
        <v>17553651.460000001</v>
      </c>
      <c r="M136" s="3">
        <f t="shared" si="56"/>
        <v>0</v>
      </c>
      <c r="N136" s="4">
        <f t="shared" si="56"/>
        <v>17553651.460000001</v>
      </c>
    </row>
    <row r="137" spans="2:14" x14ac:dyDescent="0.25">
      <c r="B137" s="72" t="s">
        <v>23</v>
      </c>
      <c r="C137" s="6" t="s">
        <v>24</v>
      </c>
      <c r="D137" s="7">
        <v>0</v>
      </c>
      <c r="E137" s="7">
        <v>3043216.57</v>
      </c>
      <c r="F137" s="95">
        <v>0</v>
      </c>
      <c r="G137" s="95">
        <v>0</v>
      </c>
      <c r="H137" s="7">
        <v>0</v>
      </c>
      <c r="I137" s="7">
        <v>0</v>
      </c>
      <c r="J137" s="7">
        <v>0</v>
      </c>
      <c r="K137" s="7">
        <v>0</v>
      </c>
      <c r="L137" s="8">
        <f>+D137+F137+H137+J137</f>
        <v>0</v>
      </c>
      <c r="M137" s="7"/>
      <c r="N137" s="9">
        <f>+L137-M137</f>
        <v>0</v>
      </c>
    </row>
    <row r="138" spans="2:14" x14ac:dyDescent="0.25">
      <c r="B138" s="72" t="s">
        <v>27</v>
      </c>
      <c r="C138" s="6" t="s">
        <v>28</v>
      </c>
      <c r="D138" s="7">
        <v>11035336.18</v>
      </c>
      <c r="E138" s="7">
        <v>13732858.939999999</v>
      </c>
      <c r="F138" s="95">
        <v>938029.24</v>
      </c>
      <c r="G138" s="95">
        <v>819059.14</v>
      </c>
      <c r="H138" s="7">
        <v>0</v>
      </c>
      <c r="I138" s="7">
        <v>0</v>
      </c>
      <c r="J138" s="7">
        <v>-124559.67999999999</v>
      </c>
      <c r="K138" s="7">
        <v>-75781.679999999993</v>
      </c>
      <c r="L138" s="8">
        <f t="shared" ref="L138:L145" si="59">+D138+F138+H138+J138</f>
        <v>11848805.74</v>
      </c>
      <c r="M138" s="7"/>
      <c r="N138" s="9">
        <f t="shared" ref="N138:N145" si="60">+L138-M138</f>
        <v>11848805.74</v>
      </c>
    </row>
    <row r="139" spans="2:14" x14ac:dyDescent="0.25">
      <c r="B139" s="72" t="s">
        <v>31</v>
      </c>
      <c r="C139" s="6" t="s">
        <v>32</v>
      </c>
      <c r="D139" s="7">
        <v>0</v>
      </c>
      <c r="E139" s="7">
        <v>0</v>
      </c>
      <c r="F139" s="95">
        <v>0</v>
      </c>
      <c r="G139" s="95">
        <v>0</v>
      </c>
      <c r="H139" s="7">
        <v>0</v>
      </c>
      <c r="I139" s="7">
        <v>0</v>
      </c>
      <c r="J139" s="7">
        <v>0</v>
      </c>
      <c r="K139" s="7">
        <v>0</v>
      </c>
      <c r="L139" s="8">
        <f t="shared" si="59"/>
        <v>0</v>
      </c>
      <c r="M139" s="7"/>
      <c r="N139" s="9">
        <f t="shared" si="60"/>
        <v>0</v>
      </c>
    </row>
    <row r="140" spans="2:14" x14ac:dyDescent="0.25">
      <c r="B140" s="72" t="s">
        <v>35</v>
      </c>
      <c r="C140" s="6" t="s">
        <v>36</v>
      </c>
      <c r="D140" s="7">
        <v>0</v>
      </c>
      <c r="E140" s="7">
        <v>0</v>
      </c>
      <c r="F140" s="95">
        <v>0</v>
      </c>
      <c r="G140" s="95">
        <v>0</v>
      </c>
      <c r="H140" s="7">
        <v>0</v>
      </c>
      <c r="I140" s="7">
        <v>0</v>
      </c>
      <c r="J140" s="7">
        <v>0</v>
      </c>
      <c r="K140" s="7">
        <v>0</v>
      </c>
      <c r="L140" s="8">
        <f t="shared" si="59"/>
        <v>0</v>
      </c>
      <c r="M140" s="7"/>
      <c r="N140" s="9">
        <f t="shared" si="60"/>
        <v>0</v>
      </c>
    </row>
    <row r="141" spans="2:14" x14ac:dyDescent="0.25">
      <c r="B141" s="72" t="s">
        <v>39</v>
      </c>
      <c r="C141" s="6" t="s">
        <v>40</v>
      </c>
      <c r="D141" s="7">
        <v>0</v>
      </c>
      <c r="E141" s="7">
        <v>0</v>
      </c>
      <c r="F141" s="95">
        <v>0</v>
      </c>
      <c r="G141" s="95">
        <v>0</v>
      </c>
      <c r="H141" s="7">
        <v>0</v>
      </c>
      <c r="I141" s="7">
        <v>0</v>
      </c>
      <c r="J141" s="7">
        <v>0</v>
      </c>
      <c r="K141" s="7">
        <v>0</v>
      </c>
      <c r="L141" s="8">
        <f t="shared" si="59"/>
        <v>0</v>
      </c>
      <c r="M141" s="7"/>
      <c r="N141" s="9">
        <f t="shared" si="60"/>
        <v>0</v>
      </c>
    </row>
    <row r="142" spans="2:14" x14ac:dyDescent="0.25">
      <c r="B142" s="72" t="s">
        <v>43</v>
      </c>
      <c r="C142" s="10" t="s">
        <v>44</v>
      </c>
      <c r="D142" s="7">
        <v>0</v>
      </c>
      <c r="E142" s="7">
        <v>0</v>
      </c>
      <c r="F142" s="95">
        <v>0</v>
      </c>
      <c r="G142" s="95">
        <v>0</v>
      </c>
      <c r="H142" s="7">
        <v>0</v>
      </c>
      <c r="I142" s="7">
        <v>0</v>
      </c>
      <c r="J142" s="7">
        <v>0</v>
      </c>
      <c r="K142" s="7">
        <v>0</v>
      </c>
      <c r="L142" s="8">
        <f t="shared" si="59"/>
        <v>0</v>
      </c>
      <c r="M142" s="7"/>
      <c r="N142" s="9">
        <f t="shared" si="60"/>
        <v>0</v>
      </c>
    </row>
    <row r="143" spans="2:14" x14ac:dyDescent="0.25">
      <c r="B143" s="72" t="s">
        <v>47</v>
      </c>
      <c r="C143" s="6" t="s">
        <v>48</v>
      </c>
      <c r="D143" s="7">
        <v>513577.38</v>
      </c>
      <c r="E143" s="7">
        <v>2176461.27</v>
      </c>
      <c r="F143" s="95">
        <v>189364.65</v>
      </c>
      <c r="G143" s="95">
        <v>1155010.79</v>
      </c>
      <c r="H143" s="7">
        <v>23838.59</v>
      </c>
      <c r="I143" s="7">
        <v>24936.81</v>
      </c>
      <c r="J143" s="7">
        <v>-10737.86</v>
      </c>
      <c r="K143" s="7">
        <v>57242.01</v>
      </c>
      <c r="L143" s="8">
        <f t="shared" si="59"/>
        <v>716042.76</v>
      </c>
      <c r="M143" s="7"/>
      <c r="N143" s="9">
        <f t="shared" si="60"/>
        <v>716042.76</v>
      </c>
    </row>
    <row r="144" spans="2:14" x14ac:dyDescent="0.25">
      <c r="B144" s="72" t="s">
        <v>49</v>
      </c>
      <c r="C144" s="6" t="s">
        <v>50</v>
      </c>
      <c r="D144" s="7">
        <v>0</v>
      </c>
      <c r="E144" s="7">
        <v>0</v>
      </c>
      <c r="F144" s="95">
        <v>0</v>
      </c>
      <c r="G144" s="95">
        <v>0</v>
      </c>
      <c r="H144" s="7">
        <v>0</v>
      </c>
      <c r="I144" s="7">
        <v>0</v>
      </c>
      <c r="J144" s="7">
        <v>0</v>
      </c>
      <c r="K144" s="7">
        <v>0</v>
      </c>
      <c r="L144" s="8">
        <f t="shared" si="59"/>
        <v>0</v>
      </c>
      <c r="M144" s="7"/>
      <c r="N144" s="9">
        <f t="shared" si="60"/>
        <v>0</v>
      </c>
    </row>
    <row r="145" spans="2:14" x14ac:dyDescent="0.25">
      <c r="B145" s="72" t="s">
        <v>53</v>
      </c>
      <c r="C145" s="10" t="s">
        <v>54</v>
      </c>
      <c r="D145" s="7">
        <v>4852941.08</v>
      </c>
      <c r="E145" s="7">
        <v>2200000</v>
      </c>
      <c r="F145" s="95">
        <v>42952.24</v>
      </c>
      <c r="G145" s="95">
        <v>42952.24</v>
      </c>
      <c r="H145" s="7">
        <v>92909.64</v>
      </c>
      <c r="I145" s="7">
        <v>800878.45</v>
      </c>
      <c r="J145" s="7">
        <v>0</v>
      </c>
      <c r="K145" s="7">
        <v>0</v>
      </c>
      <c r="L145" s="8">
        <f t="shared" si="59"/>
        <v>4988802.96</v>
      </c>
      <c r="M145" s="7"/>
      <c r="N145" s="9">
        <f t="shared" si="60"/>
        <v>4988802.96</v>
      </c>
    </row>
    <row r="146" spans="2:14" x14ac:dyDescent="0.25">
      <c r="B146" s="72"/>
      <c r="C146" s="10"/>
      <c r="D146" s="8"/>
      <c r="E146" s="57"/>
      <c r="F146" s="96"/>
      <c r="G146" s="96"/>
      <c r="H146" s="86"/>
      <c r="I146" s="86"/>
      <c r="J146" s="86"/>
      <c r="K146" s="86"/>
      <c r="L146" s="8"/>
      <c r="M146" s="8"/>
      <c r="N146" s="9"/>
    </row>
    <row r="147" spans="2:14" x14ac:dyDescent="0.25">
      <c r="B147" s="68" t="s">
        <v>59</v>
      </c>
      <c r="C147" s="58" t="s">
        <v>60</v>
      </c>
      <c r="D147" s="3">
        <f>SUM(D148:D150)</f>
        <v>0</v>
      </c>
      <c r="E147" s="3">
        <f t="shared" ref="E147:N147" si="61">SUM(E148:E150)</f>
        <v>13050</v>
      </c>
      <c r="F147" s="94">
        <v>0</v>
      </c>
      <c r="G147" s="94">
        <v>0</v>
      </c>
      <c r="H147" s="85">
        <f>SUM(H148:H150)</f>
        <v>0</v>
      </c>
      <c r="I147" s="85">
        <f t="shared" ref="I147" si="62">SUM(I148:I150)</f>
        <v>0</v>
      </c>
      <c r="J147" s="85">
        <f>SUM(J148:J150)</f>
        <v>0</v>
      </c>
      <c r="K147" s="85">
        <f t="shared" ref="K147" si="63">SUM(K148:K150)</f>
        <v>0</v>
      </c>
      <c r="L147" s="3">
        <f t="shared" si="61"/>
        <v>0</v>
      </c>
      <c r="M147" s="3">
        <f t="shared" si="61"/>
        <v>0</v>
      </c>
      <c r="N147" s="4">
        <f t="shared" si="61"/>
        <v>0</v>
      </c>
    </row>
    <row r="148" spans="2:14" x14ac:dyDescent="0.25">
      <c r="B148" s="72" t="s">
        <v>63</v>
      </c>
      <c r="C148" s="10" t="s">
        <v>64</v>
      </c>
      <c r="D148" s="7">
        <v>0</v>
      </c>
      <c r="E148" s="7">
        <v>0</v>
      </c>
      <c r="F148" s="95">
        <v>0</v>
      </c>
      <c r="G148" s="95">
        <v>0</v>
      </c>
      <c r="H148" s="7">
        <v>0</v>
      </c>
      <c r="I148" s="7">
        <v>0</v>
      </c>
      <c r="J148" s="7">
        <v>0</v>
      </c>
      <c r="K148" s="7">
        <v>0</v>
      </c>
      <c r="L148" s="8">
        <f>+D148+F148+H148+J148</f>
        <v>0</v>
      </c>
      <c r="M148" s="7"/>
      <c r="N148" s="9">
        <f>+L148-M148</f>
        <v>0</v>
      </c>
    </row>
    <row r="149" spans="2:14" x14ac:dyDescent="0.25">
      <c r="B149" s="72" t="s">
        <v>67</v>
      </c>
      <c r="C149" s="10" t="s">
        <v>68</v>
      </c>
      <c r="D149" s="7">
        <v>0</v>
      </c>
      <c r="E149" s="7">
        <v>0</v>
      </c>
      <c r="F149" s="95">
        <v>0</v>
      </c>
      <c r="G149" s="95">
        <v>0</v>
      </c>
      <c r="H149" s="7">
        <v>0</v>
      </c>
      <c r="I149" s="7">
        <v>0</v>
      </c>
      <c r="J149" s="7">
        <v>0</v>
      </c>
      <c r="K149" s="7">
        <v>0</v>
      </c>
      <c r="L149" s="8">
        <f t="shared" ref="L149:L150" si="64">+D149+F149+H149+J149</f>
        <v>0</v>
      </c>
      <c r="M149" s="7"/>
      <c r="N149" s="9">
        <f t="shared" ref="N149:N150" si="65">+L149-M149</f>
        <v>0</v>
      </c>
    </row>
    <row r="150" spans="2:14" x14ac:dyDescent="0.25">
      <c r="B150" s="72" t="s">
        <v>71</v>
      </c>
      <c r="C150" s="10" t="s">
        <v>72</v>
      </c>
      <c r="D150" s="7">
        <v>0</v>
      </c>
      <c r="E150" s="7">
        <v>13050</v>
      </c>
      <c r="F150" s="95">
        <v>0</v>
      </c>
      <c r="G150" s="95">
        <v>0</v>
      </c>
      <c r="H150" s="7">
        <v>0</v>
      </c>
      <c r="I150" s="7">
        <v>0</v>
      </c>
      <c r="J150" s="7">
        <v>0</v>
      </c>
      <c r="K150" s="7">
        <v>0</v>
      </c>
      <c r="L150" s="8">
        <f t="shared" si="64"/>
        <v>0</v>
      </c>
      <c r="M150" s="7"/>
      <c r="N150" s="9">
        <f t="shared" si="65"/>
        <v>0</v>
      </c>
    </row>
    <row r="151" spans="2:14" x14ac:dyDescent="0.25">
      <c r="B151" s="72"/>
      <c r="C151" s="10"/>
      <c r="D151" s="8"/>
      <c r="E151" s="57"/>
      <c r="F151" s="96"/>
      <c r="G151" s="96"/>
      <c r="H151" s="86"/>
      <c r="I151" s="86"/>
      <c r="J151" s="86"/>
      <c r="K151" s="86"/>
      <c r="L151" s="8"/>
      <c r="M151" s="8"/>
      <c r="N151" s="9"/>
    </row>
    <row r="152" spans="2:14" x14ac:dyDescent="0.25">
      <c r="B152" s="68" t="s">
        <v>77</v>
      </c>
      <c r="C152" s="2" t="s">
        <v>78</v>
      </c>
      <c r="D152" s="3">
        <f>SUM(D153:D155)</f>
        <v>0</v>
      </c>
      <c r="E152" s="3">
        <f t="shared" ref="E152:N152" si="66">SUM(E153:E155)</f>
        <v>0</v>
      </c>
      <c r="F152" s="94">
        <v>0</v>
      </c>
      <c r="G152" s="94">
        <v>0</v>
      </c>
      <c r="H152" s="85">
        <f>SUM(H153:H155)</f>
        <v>0</v>
      </c>
      <c r="I152" s="85">
        <f t="shared" ref="I152" si="67">SUM(I153:I155)</f>
        <v>0</v>
      </c>
      <c r="J152" s="85">
        <f>SUM(J153:J155)</f>
        <v>0</v>
      </c>
      <c r="K152" s="85">
        <f t="shared" ref="K152" si="68">SUM(K153:K155)</f>
        <v>0</v>
      </c>
      <c r="L152" s="3">
        <f t="shared" si="66"/>
        <v>0</v>
      </c>
      <c r="M152" s="3">
        <f t="shared" si="66"/>
        <v>0</v>
      </c>
      <c r="N152" s="4">
        <f t="shared" si="66"/>
        <v>0</v>
      </c>
    </row>
    <row r="153" spans="2:14" x14ac:dyDescent="0.25">
      <c r="B153" s="72" t="s">
        <v>79</v>
      </c>
      <c r="C153" s="6" t="s">
        <v>80</v>
      </c>
      <c r="D153" s="7">
        <v>0</v>
      </c>
      <c r="E153" s="7">
        <v>0</v>
      </c>
      <c r="F153" s="95">
        <v>0</v>
      </c>
      <c r="G153" s="95">
        <v>0</v>
      </c>
      <c r="H153" s="7">
        <v>0</v>
      </c>
      <c r="I153" s="7">
        <v>0</v>
      </c>
      <c r="J153" s="7">
        <v>0</v>
      </c>
      <c r="K153" s="7">
        <v>0</v>
      </c>
      <c r="L153" s="8">
        <f>+D153+F153+H153+J153</f>
        <v>0</v>
      </c>
      <c r="M153" s="7"/>
      <c r="N153" s="9">
        <f>+L153-M153</f>
        <v>0</v>
      </c>
    </row>
    <row r="154" spans="2:14" x14ac:dyDescent="0.25">
      <c r="B154" s="72" t="s">
        <v>83</v>
      </c>
      <c r="C154" s="6" t="s">
        <v>84</v>
      </c>
      <c r="D154" s="7">
        <v>0</v>
      </c>
      <c r="E154" s="7">
        <v>0</v>
      </c>
      <c r="F154" s="95">
        <v>0</v>
      </c>
      <c r="G154" s="95">
        <v>0</v>
      </c>
      <c r="H154" s="7">
        <v>0</v>
      </c>
      <c r="I154" s="7">
        <v>0</v>
      </c>
      <c r="J154" s="7">
        <v>0</v>
      </c>
      <c r="K154" s="7">
        <v>0</v>
      </c>
      <c r="L154" s="8">
        <f t="shared" ref="L154:L155" si="69">+D154+F154+H154+J154</f>
        <v>0</v>
      </c>
      <c r="M154" s="7"/>
      <c r="N154" s="9">
        <f t="shared" ref="N154:N155" si="70">+L154-M154</f>
        <v>0</v>
      </c>
    </row>
    <row r="155" spans="2:14" x14ac:dyDescent="0.25">
      <c r="B155" s="72" t="s">
        <v>87</v>
      </c>
      <c r="C155" s="6" t="s">
        <v>88</v>
      </c>
      <c r="D155" s="7">
        <v>0</v>
      </c>
      <c r="E155" s="7">
        <v>0</v>
      </c>
      <c r="F155" s="95">
        <v>0</v>
      </c>
      <c r="G155" s="95">
        <v>0</v>
      </c>
      <c r="H155" s="7">
        <v>0</v>
      </c>
      <c r="I155" s="7">
        <v>0</v>
      </c>
      <c r="J155" s="7">
        <v>0</v>
      </c>
      <c r="K155" s="7">
        <v>0</v>
      </c>
      <c r="L155" s="8">
        <f t="shared" si="69"/>
        <v>0</v>
      </c>
      <c r="M155" s="7"/>
      <c r="N155" s="9">
        <f t="shared" si="70"/>
        <v>0</v>
      </c>
    </row>
    <row r="156" spans="2:14" x14ac:dyDescent="0.25">
      <c r="B156" s="72"/>
      <c r="C156" s="6"/>
      <c r="D156" s="8"/>
      <c r="E156" s="57"/>
      <c r="F156" s="96"/>
      <c r="G156" s="96"/>
      <c r="H156" s="86"/>
      <c r="I156" s="86"/>
      <c r="J156" s="86"/>
      <c r="K156" s="86"/>
      <c r="L156" s="8"/>
      <c r="M156" s="8"/>
      <c r="N156" s="9"/>
    </row>
    <row r="157" spans="2:14" x14ac:dyDescent="0.25">
      <c r="B157" s="68" t="s">
        <v>93</v>
      </c>
      <c r="C157" s="2" t="s">
        <v>94</v>
      </c>
      <c r="D157" s="3">
        <f>SUM(D158:D159)</f>
        <v>0</v>
      </c>
      <c r="E157" s="3">
        <f t="shared" ref="E157:N157" si="71">SUM(E158:E159)</f>
        <v>0</v>
      </c>
      <c r="F157" s="94">
        <v>0</v>
      </c>
      <c r="G157" s="94">
        <v>0</v>
      </c>
      <c r="H157" s="85">
        <f>SUM(H158:H159)</f>
        <v>0</v>
      </c>
      <c r="I157" s="85">
        <f t="shared" ref="I157" si="72">SUM(I158:I159)</f>
        <v>0</v>
      </c>
      <c r="J157" s="85">
        <f>SUM(J158:J159)</f>
        <v>0</v>
      </c>
      <c r="K157" s="85">
        <f t="shared" ref="K157" si="73">SUM(K158:K159)</f>
        <v>0</v>
      </c>
      <c r="L157" s="3">
        <f t="shared" si="71"/>
        <v>0</v>
      </c>
      <c r="M157" s="3">
        <f t="shared" si="71"/>
        <v>0</v>
      </c>
      <c r="N157" s="4">
        <f t="shared" si="71"/>
        <v>0</v>
      </c>
    </row>
    <row r="158" spans="2:14" x14ac:dyDescent="0.25">
      <c r="B158" s="72" t="s">
        <v>97</v>
      </c>
      <c r="C158" s="6" t="s">
        <v>98</v>
      </c>
      <c r="D158" s="7">
        <v>0</v>
      </c>
      <c r="E158" s="7">
        <v>0</v>
      </c>
      <c r="F158" s="95">
        <v>0</v>
      </c>
      <c r="G158" s="95">
        <v>0</v>
      </c>
      <c r="H158" s="7">
        <v>0</v>
      </c>
      <c r="I158" s="7">
        <v>0</v>
      </c>
      <c r="J158" s="7">
        <v>0</v>
      </c>
      <c r="K158" s="7">
        <v>0</v>
      </c>
      <c r="L158" s="8">
        <f>+D158+F158+H158+J158</f>
        <v>0</v>
      </c>
      <c r="M158" s="7"/>
      <c r="N158" s="9">
        <f>+L158-M158</f>
        <v>0</v>
      </c>
    </row>
    <row r="159" spans="2:14" x14ac:dyDescent="0.25">
      <c r="B159" s="72" t="s">
        <v>101</v>
      </c>
      <c r="C159" s="6" t="s">
        <v>102</v>
      </c>
      <c r="D159" s="7">
        <v>0</v>
      </c>
      <c r="E159" s="7">
        <v>0</v>
      </c>
      <c r="F159" s="95">
        <v>0</v>
      </c>
      <c r="G159" s="95">
        <v>0</v>
      </c>
      <c r="H159" s="7">
        <v>0</v>
      </c>
      <c r="I159" s="7">
        <v>0</v>
      </c>
      <c r="J159" s="7">
        <v>0</v>
      </c>
      <c r="K159" s="7">
        <v>0</v>
      </c>
      <c r="L159" s="8">
        <f>+D159+F159+H159+J159</f>
        <v>0</v>
      </c>
      <c r="M159" s="7"/>
      <c r="N159" s="9">
        <f>+L159-M159</f>
        <v>0</v>
      </c>
    </row>
    <row r="160" spans="2:14" x14ac:dyDescent="0.25">
      <c r="B160" s="72"/>
      <c r="C160" s="10"/>
      <c r="D160" s="8"/>
      <c r="E160" s="57"/>
      <c r="F160" s="96"/>
      <c r="G160" s="96"/>
      <c r="H160" s="86"/>
      <c r="I160" s="86"/>
      <c r="J160" s="86"/>
      <c r="K160" s="86"/>
      <c r="L160" s="8"/>
      <c r="M160" s="8"/>
      <c r="N160" s="9"/>
    </row>
    <row r="161" spans="2:14" x14ac:dyDescent="0.25">
      <c r="B161" s="68" t="s">
        <v>105</v>
      </c>
      <c r="C161" s="2" t="s">
        <v>106</v>
      </c>
      <c r="D161" s="3">
        <f>SUM(D162:D164)</f>
        <v>0</v>
      </c>
      <c r="E161" s="3">
        <f t="shared" ref="E161:N161" si="74">SUM(E162:E164)</f>
        <v>0</v>
      </c>
      <c r="F161" s="94">
        <v>0</v>
      </c>
      <c r="G161" s="94">
        <v>0</v>
      </c>
      <c r="H161" s="85">
        <f>SUM(H162:H164)</f>
        <v>0</v>
      </c>
      <c r="I161" s="85">
        <f t="shared" ref="I161" si="75">SUM(I162:I164)</f>
        <v>0</v>
      </c>
      <c r="J161" s="85">
        <f>SUM(J162:J164)</f>
        <v>0</v>
      </c>
      <c r="K161" s="85">
        <f t="shared" ref="K161" si="76">SUM(K162:K164)</f>
        <v>0</v>
      </c>
      <c r="L161" s="3">
        <f t="shared" si="74"/>
        <v>0</v>
      </c>
      <c r="M161" s="3">
        <f t="shared" si="74"/>
        <v>0</v>
      </c>
      <c r="N161" s="4">
        <f t="shared" si="74"/>
        <v>0</v>
      </c>
    </row>
    <row r="162" spans="2:14" x14ac:dyDescent="0.25">
      <c r="B162" s="72" t="s">
        <v>109</v>
      </c>
      <c r="C162" s="6" t="s">
        <v>110</v>
      </c>
      <c r="D162" s="7">
        <v>0</v>
      </c>
      <c r="E162" s="7">
        <v>0</v>
      </c>
      <c r="F162" s="95">
        <v>0</v>
      </c>
      <c r="G162" s="95">
        <v>0</v>
      </c>
      <c r="H162" s="7">
        <v>0</v>
      </c>
      <c r="I162" s="7">
        <v>0</v>
      </c>
      <c r="J162" s="7">
        <v>0</v>
      </c>
      <c r="K162" s="7">
        <v>0</v>
      </c>
      <c r="L162" s="8">
        <f>+D162+F162+H162+J162</f>
        <v>0</v>
      </c>
      <c r="M162" s="7"/>
      <c r="N162" s="9">
        <f>+L162-M162</f>
        <v>0</v>
      </c>
    </row>
    <row r="163" spans="2:14" x14ac:dyDescent="0.25">
      <c r="B163" s="72" t="s">
        <v>113</v>
      </c>
      <c r="C163" s="6" t="s">
        <v>114</v>
      </c>
      <c r="D163" s="7">
        <v>0</v>
      </c>
      <c r="E163" s="7">
        <v>0</v>
      </c>
      <c r="F163" s="95">
        <v>0</v>
      </c>
      <c r="G163" s="95">
        <v>0</v>
      </c>
      <c r="H163" s="7">
        <v>0</v>
      </c>
      <c r="I163" s="7">
        <v>0</v>
      </c>
      <c r="J163" s="7">
        <v>0</v>
      </c>
      <c r="K163" s="7">
        <v>0</v>
      </c>
      <c r="L163" s="8">
        <f t="shared" ref="L163:L164" si="77">+D163+F163+H163+J163</f>
        <v>0</v>
      </c>
      <c r="M163" s="7"/>
      <c r="N163" s="9">
        <f t="shared" ref="N163:N164" si="78">+L163-M163</f>
        <v>0</v>
      </c>
    </row>
    <row r="164" spans="2:14" x14ac:dyDescent="0.25">
      <c r="B164" s="72" t="s">
        <v>117</v>
      </c>
      <c r="C164" s="10" t="s">
        <v>118</v>
      </c>
      <c r="D164" s="7">
        <v>0</v>
      </c>
      <c r="E164" s="7">
        <v>0</v>
      </c>
      <c r="F164" s="95">
        <v>0</v>
      </c>
      <c r="G164" s="95">
        <v>0</v>
      </c>
      <c r="H164" s="7">
        <v>0</v>
      </c>
      <c r="I164" s="7">
        <v>0</v>
      </c>
      <c r="J164" s="7">
        <v>0</v>
      </c>
      <c r="K164" s="7">
        <v>0</v>
      </c>
      <c r="L164" s="8">
        <f t="shared" si="77"/>
        <v>0</v>
      </c>
      <c r="M164" s="7"/>
      <c r="N164" s="9">
        <f t="shared" si="78"/>
        <v>0</v>
      </c>
    </row>
    <row r="165" spans="2:14" x14ac:dyDescent="0.25">
      <c r="B165" s="72"/>
      <c r="C165" s="10"/>
      <c r="D165" s="8"/>
      <c r="E165" s="57"/>
      <c r="F165" s="96"/>
      <c r="G165" s="96"/>
      <c r="H165" s="86"/>
      <c r="I165" s="86"/>
      <c r="J165" s="86"/>
      <c r="K165" s="86"/>
      <c r="L165" s="8"/>
      <c r="M165" s="8"/>
      <c r="N165" s="9"/>
    </row>
    <row r="166" spans="2:14" x14ac:dyDescent="0.25">
      <c r="B166" s="73" t="s">
        <v>123</v>
      </c>
      <c r="C166" s="2" t="s">
        <v>124</v>
      </c>
      <c r="D166" s="3">
        <f>SUM(D167:D172)</f>
        <v>0</v>
      </c>
      <c r="E166" s="3">
        <f t="shared" ref="E166:N166" si="79">SUM(E167:E172)</f>
        <v>0</v>
      </c>
      <c r="F166" s="94">
        <v>0</v>
      </c>
      <c r="G166" s="94">
        <v>0</v>
      </c>
      <c r="H166" s="85">
        <f>SUM(H167:H172)</f>
        <v>0</v>
      </c>
      <c r="I166" s="85">
        <f t="shared" ref="I166" si="80">SUM(I167:I172)</f>
        <v>0</v>
      </c>
      <c r="J166" s="85">
        <f>SUM(J167:J172)</f>
        <v>0</v>
      </c>
      <c r="K166" s="85">
        <f t="shared" ref="K166" si="81">SUM(K167:K172)</f>
        <v>0</v>
      </c>
      <c r="L166" s="3">
        <f t="shared" si="79"/>
        <v>0</v>
      </c>
      <c r="M166" s="3">
        <f t="shared" si="79"/>
        <v>0</v>
      </c>
      <c r="N166" s="4">
        <f t="shared" si="79"/>
        <v>0</v>
      </c>
    </row>
    <row r="167" spans="2:14" x14ac:dyDescent="0.25">
      <c r="B167" s="74" t="s">
        <v>125</v>
      </c>
      <c r="C167" s="6" t="s">
        <v>126</v>
      </c>
      <c r="D167" s="7">
        <v>0</v>
      </c>
      <c r="E167" s="7">
        <v>0</v>
      </c>
      <c r="F167" s="95">
        <v>0</v>
      </c>
      <c r="G167" s="95">
        <v>0</v>
      </c>
      <c r="H167" s="7">
        <v>0</v>
      </c>
      <c r="I167" s="7">
        <v>0</v>
      </c>
      <c r="J167" s="7">
        <v>0</v>
      </c>
      <c r="K167" s="7">
        <v>0</v>
      </c>
      <c r="L167" s="8">
        <f>+D167+F167+H167+J167</f>
        <v>0</v>
      </c>
      <c r="M167" s="7"/>
      <c r="N167" s="9">
        <f>+L167-M167</f>
        <v>0</v>
      </c>
    </row>
    <row r="168" spans="2:14" x14ac:dyDescent="0.25">
      <c r="B168" s="74" t="s">
        <v>129</v>
      </c>
      <c r="C168" s="6" t="s">
        <v>130</v>
      </c>
      <c r="D168" s="7">
        <v>0</v>
      </c>
      <c r="E168" s="7">
        <v>0</v>
      </c>
      <c r="F168" s="95">
        <v>0</v>
      </c>
      <c r="G168" s="95">
        <v>0</v>
      </c>
      <c r="H168" s="7">
        <v>0</v>
      </c>
      <c r="I168" s="7">
        <v>0</v>
      </c>
      <c r="J168" s="7">
        <v>0</v>
      </c>
      <c r="K168" s="7">
        <v>0</v>
      </c>
      <c r="L168" s="8">
        <f t="shared" ref="L168:L172" si="82">+D168+F168+H168+J168</f>
        <v>0</v>
      </c>
      <c r="M168" s="7"/>
      <c r="N168" s="9">
        <f t="shared" ref="N168:N172" si="83">+L168-M168</f>
        <v>0</v>
      </c>
    </row>
    <row r="169" spans="2:14" x14ac:dyDescent="0.25">
      <c r="B169" s="74" t="s">
        <v>133</v>
      </c>
      <c r="C169" s="6" t="s">
        <v>134</v>
      </c>
      <c r="D169" s="7">
        <v>0</v>
      </c>
      <c r="E169" s="7">
        <v>0</v>
      </c>
      <c r="F169" s="95">
        <v>0</v>
      </c>
      <c r="G169" s="95">
        <v>0</v>
      </c>
      <c r="H169" s="7">
        <v>0</v>
      </c>
      <c r="I169" s="7">
        <v>0</v>
      </c>
      <c r="J169" s="7">
        <v>0</v>
      </c>
      <c r="K169" s="7">
        <v>0</v>
      </c>
      <c r="L169" s="8">
        <f t="shared" si="82"/>
        <v>0</v>
      </c>
      <c r="M169" s="7"/>
      <c r="N169" s="9">
        <f t="shared" si="83"/>
        <v>0</v>
      </c>
    </row>
    <row r="170" spans="2:14" x14ac:dyDescent="0.25">
      <c r="B170" s="74" t="s">
        <v>135</v>
      </c>
      <c r="C170" s="6" t="s">
        <v>136</v>
      </c>
      <c r="D170" s="7">
        <v>0</v>
      </c>
      <c r="E170" s="7">
        <v>0</v>
      </c>
      <c r="F170" s="95">
        <v>0</v>
      </c>
      <c r="G170" s="95">
        <v>0</v>
      </c>
      <c r="H170" s="7">
        <v>0</v>
      </c>
      <c r="I170" s="7">
        <v>0</v>
      </c>
      <c r="J170" s="7">
        <v>0</v>
      </c>
      <c r="K170" s="7">
        <v>0</v>
      </c>
      <c r="L170" s="8">
        <f t="shared" si="82"/>
        <v>0</v>
      </c>
      <c r="M170" s="7"/>
      <c r="N170" s="9">
        <f t="shared" si="83"/>
        <v>0</v>
      </c>
    </row>
    <row r="171" spans="2:14" x14ac:dyDescent="0.25">
      <c r="B171" s="74" t="s">
        <v>139</v>
      </c>
      <c r="C171" s="6" t="s">
        <v>140</v>
      </c>
      <c r="D171" s="7">
        <v>0</v>
      </c>
      <c r="E171" s="7">
        <v>0</v>
      </c>
      <c r="F171" s="95">
        <v>0</v>
      </c>
      <c r="G171" s="95">
        <v>0</v>
      </c>
      <c r="H171" s="7">
        <v>0</v>
      </c>
      <c r="I171" s="7">
        <v>0</v>
      </c>
      <c r="J171" s="7">
        <v>0</v>
      </c>
      <c r="K171" s="7">
        <v>0</v>
      </c>
      <c r="L171" s="8">
        <f t="shared" si="82"/>
        <v>0</v>
      </c>
      <c r="M171" s="7"/>
      <c r="N171" s="9">
        <f t="shared" si="83"/>
        <v>0</v>
      </c>
    </row>
    <row r="172" spans="2:14" x14ac:dyDescent="0.25">
      <c r="B172" s="74" t="s">
        <v>143</v>
      </c>
      <c r="C172" s="6" t="s">
        <v>144</v>
      </c>
      <c r="D172" s="7">
        <v>0</v>
      </c>
      <c r="E172" s="7">
        <v>0</v>
      </c>
      <c r="F172" s="95">
        <v>0</v>
      </c>
      <c r="G172" s="95">
        <v>0</v>
      </c>
      <c r="H172" s="7">
        <v>0</v>
      </c>
      <c r="I172" s="7">
        <v>0</v>
      </c>
      <c r="J172" s="7">
        <v>0</v>
      </c>
      <c r="K172" s="7">
        <v>0</v>
      </c>
      <c r="L172" s="8">
        <f t="shared" si="82"/>
        <v>0</v>
      </c>
      <c r="M172" s="7"/>
      <c r="N172" s="9">
        <f t="shared" si="83"/>
        <v>0</v>
      </c>
    </row>
    <row r="173" spans="2:14" x14ac:dyDescent="0.25">
      <c r="B173" s="74"/>
      <c r="C173" s="6"/>
      <c r="D173" s="8"/>
      <c r="E173" s="57"/>
      <c r="F173" s="96"/>
      <c r="G173" s="96"/>
      <c r="H173" s="86"/>
      <c r="I173" s="86"/>
      <c r="J173" s="86"/>
      <c r="K173" s="86"/>
      <c r="L173" s="8"/>
      <c r="M173" s="8"/>
      <c r="N173" s="9"/>
    </row>
    <row r="174" spans="2:14" x14ac:dyDescent="0.25">
      <c r="B174" s="73" t="s">
        <v>147</v>
      </c>
      <c r="C174" s="2" t="s">
        <v>148</v>
      </c>
      <c r="D174" s="3">
        <f>SUM(D175:D177)</f>
        <v>0</v>
      </c>
      <c r="E174" s="3">
        <f t="shared" ref="E174:N174" si="84">SUM(E175:E177)</f>
        <v>0</v>
      </c>
      <c r="F174" s="94">
        <v>0</v>
      </c>
      <c r="G174" s="94">
        <v>0</v>
      </c>
      <c r="H174" s="85">
        <f>SUM(H175:H177)</f>
        <v>0</v>
      </c>
      <c r="I174" s="85">
        <f t="shared" ref="I174" si="85">SUM(I175:I177)</f>
        <v>0</v>
      </c>
      <c r="J174" s="85">
        <f>SUM(J175:J177)</f>
        <v>0</v>
      </c>
      <c r="K174" s="85">
        <f t="shared" ref="K174" si="86">SUM(K175:K177)</f>
        <v>0</v>
      </c>
      <c r="L174" s="3">
        <f t="shared" si="84"/>
        <v>0</v>
      </c>
      <c r="M174" s="3">
        <f t="shared" si="84"/>
        <v>0</v>
      </c>
      <c r="N174" s="4">
        <f t="shared" si="84"/>
        <v>0</v>
      </c>
    </row>
    <row r="175" spans="2:14" x14ac:dyDescent="0.25">
      <c r="B175" s="74" t="s">
        <v>151</v>
      </c>
      <c r="C175" s="6" t="s">
        <v>152</v>
      </c>
      <c r="D175" s="7">
        <v>0</v>
      </c>
      <c r="E175" s="7">
        <v>0</v>
      </c>
      <c r="F175" s="95">
        <v>0</v>
      </c>
      <c r="G175" s="95">
        <v>0</v>
      </c>
      <c r="H175" s="7">
        <v>0</v>
      </c>
      <c r="I175" s="7">
        <v>0</v>
      </c>
      <c r="J175" s="7">
        <v>0</v>
      </c>
      <c r="K175" s="7">
        <v>0</v>
      </c>
      <c r="L175" s="8">
        <f>+D175+F175+H175+J175</f>
        <v>0</v>
      </c>
      <c r="M175" s="7"/>
      <c r="N175" s="9">
        <f>+L175-M175</f>
        <v>0</v>
      </c>
    </row>
    <row r="176" spans="2:14" x14ac:dyDescent="0.25">
      <c r="B176" s="74" t="s">
        <v>155</v>
      </c>
      <c r="C176" s="6" t="s">
        <v>156</v>
      </c>
      <c r="D176" s="7">
        <v>0</v>
      </c>
      <c r="E176" s="7">
        <v>0</v>
      </c>
      <c r="F176" s="95">
        <v>0</v>
      </c>
      <c r="G176" s="95">
        <v>0</v>
      </c>
      <c r="H176" s="7">
        <v>0</v>
      </c>
      <c r="I176" s="7">
        <v>0</v>
      </c>
      <c r="J176" s="7">
        <v>0</v>
      </c>
      <c r="K176" s="7">
        <v>0</v>
      </c>
      <c r="L176" s="8">
        <f t="shared" ref="L176:L177" si="87">+D176+F176+H176+J176</f>
        <v>0</v>
      </c>
      <c r="M176" s="7"/>
      <c r="N176" s="9">
        <f t="shared" ref="N176:N177" si="88">+L176-M176</f>
        <v>0</v>
      </c>
    </row>
    <row r="177" spans="2:14" x14ac:dyDescent="0.25">
      <c r="B177" s="74" t="s">
        <v>159</v>
      </c>
      <c r="C177" s="6" t="s">
        <v>160</v>
      </c>
      <c r="D177" s="7">
        <v>0</v>
      </c>
      <c r="E177" s="7">
        <v>0</v>
      </c>
      <c r="F177" s="95">
        <v>0</v>
      </c>
      <c r="G177" s="95">
        <v>0</v>
      </c>
      <c r="H177" s="7">
        <v>0</v>
      </c>
      <c r="I177" s="7">
        <v>0</v>
      </c>
      <c r="J177" s="7">
        <v>0</v>
      </c>
      <c r="K177" s="7">
        <v>0</v>
      </c>
      <c r="L177" s="8">
        <f t="shared" si="87"/>
        <v>0</v>
      </c>
      <c r="M177" s="7"/>
      <c r="N177" s="9">
        <f t="shared" si="88"/>
        <v>0</v>
      </c>
    </row>
    <row r="178" spans="2:14" x14ac:dyDescent="0.25">
      <c r="B178" s="72"/>
      <c r="C178" s="10"/>
      <c r="D178" s="8"/>
      <c r="E178" s="57"/>
      <c r="F178" s="96"/>
      <c r="G178" s="96"/>
      <c r="H178" s="86"/>
      <c r="I178" s="86"/>
      <c r="J178" s="86"/>
      <c r="K178" s="86"/>
      <c r="L178" s="8"/>
      <c r="M178" s="8"/>
      <c r="N178" s="9"/>
    </row>
    <row r="179" spans="2:14" x14ac:dyDescent="0.25">
      <c r="B179" s="73" t="s">
        <v>165</v>
      </c>
      <c r="C179" s="2" t="s">
        <v>166</v>
      </c>
      <c r="D179" s="3">
        <f>SUM(D180:D182)</f>
        <v>0</v>
      </c>
      <c r="E179" s="3">
        <f t="shared" ref="E179:N179" si="89">SUM(E180:E182)</f>
        <v>0</v>
      </c>
      <c r="F179" s="94">
        <v>0</v>
      </c>
      <c r="G179" s="94">
        <v>0</v>
      </c>
      <c r="H179" s="85">
        <f>SUM(H180:H182)</f>
        <v>0</v>
      </c>
      <c r="I179" s="85">
        <f t="shared" ref="I179" si="90">SUM(I180:I182)</f>
        <v>0</v>
      </c>
      <c r="J179" s="85">
        <f>SUM(J180:J182)</f>
        <v>0</v>
      </c>
      <c r="K179" s="85">
        <f t="shared" ref="K179" si="91">SUM(K180:K182)</f>
        <v>0</v>
      </c>
      <c r="L179" s="3">
        <f t="shared" si="89"/>
        <v>0</v>
      </c>
      <c r="M179" s="3">
        <f t="shared" si="89"/>
        <v>0</v>
      </c>
      <c r="N179" s="4">
        <f t="shared" si="89"/>
        <v>0</v>
      </c>
    </row>
    <row r="180" spans="2:14" x14ac:dyDescent="0.25">
      <c r="B180" s="74" t="s">
        <v>167</v>
      </c>
      <c r="C180" s="6" t="s">
        <v>168</v>
      </c>
      <c r="D180" s="7">
        <v>0</v>
      </c>
      <c r="E180" s="7">
        <v>0</v>
      </c>
      <c r="F180" s="95">
        <v>0</v>
      </c>
      <c r="G180" s="95">
        <v>0</v>
      </c>
      <c r="H180" s="7">
        <v>0</v>
      </c>
      <c r="I180" s="7">
        <v>0</v>
      </c>
      <c r="J180" s="7">
        <v>0</v>
      </c>
      <c r="K180" s="7">
        <v>0</v>
      </c>
      <c r="L180" s="8">
        <f>+D180+F180+H180+J180</f>
        <v>0</v>
      </c>
      <c r="M180" s="7"/>
      <c r="N180" s="9">
        <f>+L180-M180</f>
        <v>0</v>
      </c>
    </row>
    <row r="181" spans="2:14" x14ac:dyDescent="0.25">
      <c r="B181" s="74" t="s">
        <v>170</v>
      </c>
      <c r="C181" s="6" t="s">
        <v>171</v>
      </c>
      <c r="D181" s="7">
        <v>0</v>
      </c>
      <c r="E181" s="7">
        <v>0</v>
      </c>
      <c r="F181" s="95">
        <v>0</v>
      </c>
      <c r="G181" s="95">
        <v>0</v>
      </c>
      <c r="H181" s="7">
        <v>0</v>
      </c>
      <c r="I181" s="7">
        <v>0</v>
      </c>
      <c r="J181" s="7">
        <v>0</v>
      </c>
      <c r="K181" s="7">
        <v>0</v>
      </c>
      <c r="L181" s="8">
        <f t="shared" ref="L181:L182" si="92">+D181+F181+H181+J181</f>
        <v>0</v>
      </c>
      <c r="M181" s="7"/>
      <c r="N181" s="9">
        <f t="shared" ref="N181:N182" si="93">+L181-M181</f>
        <v>0</v>
      </c>
    </row>
    <row r="182" spans="2:14" x14ac:dyDescent="0.25">
      <c r="B182" s="74" t="s">
        <v>172</v>
      </c>
      <c r="C182" s="6" t="s">
        <v>173</v>
      </c>
      <c r="D182" s="7">
        <v>0</v>
      </c>
      <c r="E182" s="7">
        <v>0</v>
      </c>
      <c r="F182" s="95">
        <v>0</v>
      </c>
      <c r="G182" s="95">
        <v>0</v>
      </c>
      <c r="H182" s="7">
        <v>0</v>
      </c>
      <c r="I182" s="7">
        <v>0</v>
      </c>
      <c r="J182" s="7">
        <v>0</v>
      </c>
      <c r="K182" s="7">
        <v>0</v>
      </c>
      <c r="L182" s="8">
        <f t="shared" si="92"/>
        <v>0</v>
      </c>
      <c r="M182" s="7"/>
      <c r="N182" s="9">
        <f t="shared" si="93"/>
        <v>0</v>
      </c>
    </row>
    <row r="183" spans="2:14" x14ac:dyDescent="0.25">
      <c r="B183" s="75"/>
      <c r="C183" s="76"/>
      <c r="D183" s="8"/>
      <c r="E183" s="57"/>
      <c r="F183" s="96"/>
      <c r="G183" s="96"/>
      <c r="H183" s="86"/>
      <c r="I183" s="86"/>
      <c r="J183" s="86"/>
      <c r="K183" s="86"/>
      <c r="L183" s="8"/>
      <c r="M183" s="8"/>
      <c r="N183" s="9"/>
    </row>
    <row r="184" spans="2:14" x14ac:dyDescent="0.25">
      <c r="B184" s="75"/>
      <c r="C184" s="77" t="s">
        <v>178</v>
      </c>
      <c r="D184" s="14">
        <f>+D136+D147+D152+D157+D161+D166+D174+D179</f>
        <v>16401854.640000001</v>
      </c>
      <c r="E184" s="14">
        <f t="shared" ref="E184" si="94">+E136+E147+E152+E157+E161+E166+E174+E179</f>
        <v>21165586.780000001</v>
      </c>
      <c r="F184" s="97">
        <v>1170346.1299999999</v>
      </c>
      <c r="G184" s="97">
        <v>2017022.1700000002</v>
      </c>
      <c r="H184" s="87">
        <f>+H136+H147+H152+H157+H161+H166+H174+H179</f>
        <v>116748.23</v>
      </c>
      <c r="I184" s="87">
        <f t="shared" ref="I184" si="95">+I136+I147+I152+I157+I161+I166+I174+I179</f>
        <v>825815.26</v>
      </c>
      <c r="J184" s="87">
        <f>+J136+J147+J152+J157+J161+J166+J174+J179</f>
        <v>-135297.53999999998</v>
      </c>
      <c r="K184" s="87">
        <f t="shared" ref="K184" si="96">+K136+K147+K152+K157+K161+K166+K174+K179</f>
        <v>-18539.669999999991</v>
      </c>
      <c r="L184" s="60">
        <f>+L136+L147+L152+L157+L161+L166+L174+L179</f>
        <v>17553651.460000001</v>
      </c>
      <c r="M184" s="60">
        <f>+M136+M147+M152+M157+M161+M166+M174+M179</f>
        <v>0</v>
      </c>
      <c r="N184" s="17">
        <f>+L184-M184</f>
        <v>17553651.460000001</v>
      </c>
    </row>
    <row r="185" spans="2:14" x14ac:dyDescent="0.25">
      <c r="B185" s="72"/>
      <c r="C185" s="18"/>
      <c r="D185" s="8"/>
      <c r="E185" s="57"/>
      <c r="F185" s="96"/>
      <c r="G185" s="96"/>
      <c r="H185" s="86"/>
      <c r="I185" s="86"/>
      <c r="J185" s="86"/>
      <c r="K185" s="86"/>
      <c r="L185" s="8"/>
      <c r="M185" s="8"/>
      <c r="N185" s="9"/>
    </row>
    <row r="186" spans="2:14" x14ac:dyDescent="0.25">
      <c r="B186" s="72"/>
      <c r="C186" s="18"/>
      <c r="D186" s="8"/>
      <c r="E186" s="57"/>
      <c r="F186" s="96"/>
      <c r="G186" s="96"/>
      <c r="H186" s="86"/>
      <c r="I186" s="86"/>
      <c r="J186" s="86"/>
      <c r="K186" s="86"/>
      <c r="L186" s="8"/>
      <c r="M186" s="8"/>
      <c r="N186" s="9"/>
    </row>
    <row r="187" spans="2:14" x14ac:dyDescent="0.25">
      <c r="B187" s="68" t="s">
        <v>185</v>
      </c>
      <c r="C187" s="2" t="s">
        <v>186</v>
      </c>
      <c r="D187" s="3"/>
      <c r="E187" s="56"/>
      <c r="F187" s="94">
        <v>0</v>
      </c>
      <c r="G187" s="94">
        <v>0</v>
      </c>
      <c r="H187" s="85">
        <f>+H188+H192+H197+H204+H209+H217</f>
        <v>0</v>
      </c>
      <c r="I187" s="85">
        <f>+I188+I192+I197+I204+I209+I217</f>
        <v>0</v>
      </c>
      <c r="J187" s="85">
        <f>+J188+J192+J197+J204+J209+J217</f>
        <v>0</v>
      </c>
      <c r="K187" s="85">
        <f>+K188+K192+K197+K204+K209+K217</f>
        <v>0</v>
      </c>
      <c r="L187" s="3"/>
      <c r="M187" s="3"/>
      <c r="N187" s="4"/>
    </row>
    <row r="188" spans="2:14" x14ac:dyDescent="0.25">
      <c r="B188" s="68" t="s">
        <v>189</v>
      </c>
      <c r="C188" s="2" t="s">
        <v>190</v>
      </c>
      <c r="D188" s="56">
        <f>SUM(D189:D190)</f>
        <v>0</v>
      </c>
      <c r="E188" s="56">
        <f t="shared" ref="E188:N188" si="97">SUM(E189:E190)</f>
        <v>0</v>
      </c>
      <c r="F188" s="94">
        <v>0</v>
      </c>
      <c r="G188" s="94">
        <v>0</v>
      </c>
      <c r="H188" s="85">
        <f>SUM(H189:H190)</f>
        <v>0</v>
      </c>
      <c r="I188" s="85">
        <f t="shared" ref="I188" si="98">SUM(I189:I190)</f>
        <v>0</v>
      </c>
      <c r="J188" s="85">
        <f>SUM(J189:J190)</f>
        <v>0</v>
      </c>
      <c r="K188" s="85">
        <f t="shared" ref="K188" si="99">SUM(K189:K190)</f>
        <v>0</v>
      </c>
      <c r="L188" s="56">
        <f t="shared" si="97"/>
        <v>0</v>
      </c>
      <c r="M188" s="56">
        <f t="shared" si="97"/>
        <v>0</v>
      </c>
      <c r="N188" s="4">
        <f t="shared" si="97"/>
        <v>0</v>
      </c>
    </row>
    <row r="189" spans="2:14" x14ac:dyDescent="0.25">
      <c r="B189" s="74" t="s">
        <v>191</v>
      </c>
      <c r="C189" s="6" t="s">
        <v>192</v>
      </c>
      <c r="D189" s="7">
        <v>0</v>
      </c>
      <c r="E189" s="7">
        <v>0</v>
      </c>
      <c r="F189" s="95"/>
      <c r="G189" s="95"/>
      <c r="H189" s="7"/>
      <c r="I189" s="7"/>
      <c r="J189" s="7"/>
      <c r="K189" s="7"/>
      <c r="L189" s="8">
        <f>+D189+F189+H189+J189</f>
        <v>0</v>
      </c>
      <c r="M189" s="7"/>
      <c r="N189" s="9">
        <f>+L189-M189</f>
        <v>0</v>
      </c>
    </row>
    <row r="190" spans="2:14" x14ac:dyDescent="0.25">
      <c r="B190" s="74" t="s">
        <v>195</v>
      </c>
      <c r="C190" s="6" t="s">
        <v>196</v>
      </c>
      <c r="D190" s="7">
        <v>0</v>
      </c>
      <c r="E190" s="7">
        <v>0</v>
      </c>
      <c r="F190" s="95">
        <v>0</v>
      </c>
      <c r="G190" s="95">
        <v>0</v>
      </c>
      <c r="H190" s="7">
        <v>0</v>
      </c>
      <c r="I190" s="7">
        <v>0</v>
      </c>
      <c r="J190" s="7">
        <v>0</v>
      </c>
      <c r="K190" s="7">
        <v>0</v>
      </c>
      <c r="L190" s="8">
        <f>+D190+F190+H190+J190</f>
        <v>0</v>
      </c>
      <c r="M190" s="7"/>
      <c r="N190" s="9">
        <f>+L190-M190</f>
        <v>0</v>
      </c>
    </row>
    <row r="191" spans="2:14" x14ac:dyDescent="0.25">
      <c r="B191" s="74"/>
      <c r="C191" s="6"/>
      <c r="D191" s="8"/>
      <c r="E191" s="57"/>
      <c r="F191" s="96">
        <v>0</v>
      </c>
      <c r="G191" s="96">
        <v>0</v>
      </c>
      <c r="H191" s="86">
        <v>0</v>
      </c>
      <c r="I191" s="86">
        <v>0</v>
      </c>
      <c r="J191" s="86">
        <v>0</v>
      </c>
      <c r="K191" s="86">
        <v>0</v>
      </c>
      <c r="L191" s="8"/>
      <c r="M191" s="8"/>
      <c r="N191" s="9"/>
    </row>
    <row r="192" spans="2:14" x14ac:dyDescent="0.25">
      <c r="B192" s="68" t="s">
        <v>201</v>
      </c>
      <c r="C192" s="2" t="s">
        <v>202</v>
      </c>
      <c r="D192" s="3">
        <f>SUM(D193:D195)</f>
        <v>0</v>
      </c>
      <c r="E192" s="3">
        <f t="shared" ref="E192:N192" si="100">SUM(E193:E195)</f>
        <v>0</v>
      </c>
      <c r="F192" s="94">
        <v>0</v>
      </c>
      <c r="G192" s="94">
        <v>0</v>
      </c>
      <c r="H192" s="85">
        <f>SUM(H193:H195)</f>
        <v>0</v>
      </c>
      <c r="I192" s="85">
        <f t="shared" ref="I192" si="101">SUM(I193:I195)</f>
        <v>0</v>
      </c>
      <c r="J192" s="85">
        <f>SUM(J193:J195)</f>
        <v>0</v>
      </c>
      <c r="K192" s="85">
        <f t="shared" ref="K192" si="102">SUM(K193:K195)</f>
        <v>0</v>
      </c>
      <c r="L192" s="3">
        <f t="shared" si="100"/>
        <v>0</v>
      </c>
      <c r="M192" s="3">
        <f t="shared" si="100"/>
        <v>0</v>
      </c>
      <c r="N192" s="4">
        <f t="shared" si="100"/>
        <v>0</v>
      </c>
    </row>
    <row r="193" spans="2:14" x14ac:dyDescent="0.25">
      <c r="B193" s="74" t="s">
        <v>205</v>
      </c>
      <c r="C193" s="6" t="s">
        <v>206</v>
      </c>
      <c r="D193" s="7">
        <v>0</v>
      </c>
      <c r="E193" s="7">
        <v>0</v>
      </c>
      <c r="F193" s="95">
        <v>0</v>
      </c>
      <c r="G193" s="95">
        <v>0</v>
      </c>
      <c r="H193" s="7">
        <v>0</v>
      </c>
      <c r="I193" s="7">
        <v>0</v>
      </c>
      <c r="J193" s="7">
        <v>0</v>
      </c>
      <c r="K193" s="7">
        <v>0</v>
      </c>
      <c r="L193" s="8">
        <f>+D193+F193+H193+J193</f>
        <v>0</v>
      </c>
      <c r="M193" s="7"/>
      <c r="N193" s="9">
        <f>+L193-M193</f>
        <v>0</v>
      </c>
    </row>
    <row r="194" spans="2:14" x14ac:dyDescent="0.25">
      <c r="B194" s="74" t="s">
        <v>209</v>
      </c>
      <c r="C194" s="6" t="s">
        <v>210</v>
      </c>
      <c r="D194" s="7">
        <v>0</v>
      </c>
      <c r="E194" s="7">
        <v>0</v>
      </c>
      <c r="F194" s="95">
        <v>0</v>
      </c>
      <c r="G194" s="95">
        <v>0</v>
      </c>
      <c r="H194" s="7">
        <v>0</v>
      </c>
      <c r="I194" s="7">
        <v>0</v>
      </c>
      <c r="J194" s="7">
        <v>0</v>
      </c>
      <c r="K194" s="7">
        <v>0</v>
      </c>
      <c r="L194" s="8">
        <f t="shared" ref="L194:L195" si="103">+D194+F194+H194+J194</f>
        <v>0</v>
      </c>
      <c r="M194" s="7"/>
      <c r="N194" s="9">
        <f t="shared" ref="N194:N195" si="104">+L194-M194</f>
        <v>0</v>
      </c>
    </row>
    <row r="195" spans="2:14" x14ac:dyDescent="0.25">
      <c r="B195" s="74" t="s">
        <v>213</v>
      </c>
      <c r="C195" s="6" t="s">
        <v>214</v>
      </c>
      <c r="D195" s="7">
        <v>0</v>
      </c>
      <c r="E195" s="7">
        <v>0</v>
      </c>
      <c r="F195" s="95">
        <v>0</v>
      </c>
      <c r="G195" s="95">
        <v>0</v>
      </c>
      <c r="H195" s="7">
        <v>0</v>
      </c>
      <c r="I195" s="7">
        <v>0</v>
      </c>
      <c r="J195" s="7">
        <v>0</v>
      </c>
      <c r="K195" s="7">
        <v>0</v>
      </c>
      <c r="L195" s="8">
        <f t="shared" si="103"/>
        <v>0</v>
      </c>
      <c r="M195" s="7"/>
      <c r="N195" s="9">
        <f t="shared" si="104"/>
        <v>0</v>
      </c>
    </row>
    <row r="196" spans="2:14" x14ac:dyDescent="0.25">
      <c r="B196" s="74"/>
      <c r="C196" s="6"/>
      <c r="D196" s="8"/>
      <c r="E196" s="57"/>
      <c r="F196" s="96"/>
      <c r="G196" s="96"/>
      <c r="H196" s="86"/>
      <c r="I196" s="86"/>
      <c r="J196" s="86"/>
      <c r="K196" s="86"/>
      <c r="L196" s="8"/>
      <c r="M196" s="8"/>
      <c r="N196" s="9"/>
    </row>
    <row r="197" spans="2:14" x14ac:dyDescent="0.25">
      <c r="B197" s="68" t="s">
        <v>217</v>
      </c>
      <c r="C197" s="2" t="s">
        <v>218</v>
      </c>
      <c r="D197" s="3">
        <f>SUM(D198:D202)</f>
        <v>0</v>
      </c>
      <c r="E197" s="3">
        <f t="shared" ref="E197:N197" si="105">SUM(E198:E202)</f>
        <v>0</v>
      </c>
      <c r="F197" s="94">
        <v>0</v>
      </c>
      <c r="G197" s="94">
        <v>0</v>
      </c>
      <c r="H197" s="85">
        <f>SUM(H198:H202)</f>
        <v>0</v>
      </c>
      <c r="I197" s="85">
        <f t="shared" ref="I197" si="106">SUM(I198:I202)</f>
        <v>0</v>
      </c>
      <c r="J197" s="85">
        <f>SUM(J198:J202)</f>
        <v>0</v>
      </c>
      <c r="K197" s="85">
        <f t="shared" ref="K197" si="107">SUM(K198:K202)</f>
        <v>0</v>
      </c>
      <c r="L197" s="3">
        <f t="shared" si="105"/>
        <v>0</v>
      </c>
      <c r="M197" s="3">
        <f t="shared" si="105"/>
        <v>0</v>
      </c>
      <c r="N197" s="4">
        <f t="shared" si="105"/>
        <v>0</v>
      </c>
    </row>
    <row r="198" spans="2:14" x14ac:dyDescent="0.25">
      <c r="B198" s="74" t="s">
        <v>221</v>
      </c>
      <c r="C198" s="6" t="s">
        <v>408</v>
      </c>
      <c r="D198" s="7">
        <v>0</v>
      </c>
      <c r="E198" s="7">
        <v>0</v>
      </c>
      <c r="F198" s="95">
        <v>0</v>
      </c>
      <c r="G198" s="95">
        <v>0</v>
      </c>
      <c r="H198" s="7">
        <v>0</v>
      </c>
      <c r="I198" s="7">
        <v>0</v>
      </c>
      <c r="J198" s="7">
        <v>0</v>
      </c>
      <c r="K198" s="7">
        <v>0</v>
      </c>
      <c r="L198" s="8">
        <f>+D198+F198+H198+J198</f>
        <v>0</v>
      </c>
      <c r="M198" s="7"/>
      <c r="N198" s="9">
        <f>+L198-M198</f>
        <v>0</v>
      </c>
    </row>
    <row r="199" spans="2:14" x14ac:dyDescent="0.25">
      <c r="B199" s="72" t="s">
        <v>224</v>
      </c>
      <c r="C199" s="6" t="s">
        <v>225</v>
      </c>
      <c r="D199" s="7">
        <v>0</v>
      </c>
      <c r="E199" s="7">
        <v>0</v>
      </c>
      <c r="F199" s="95">
        <v>0</v>
      </c>
      <c r="G199" s="95">
        <v>0</v>
      </c>
      <c r="H199" s="7">
        <v>0</v>
      </c>
      <c r="I199" s="7">
        <v>0</v>
      </c>
      <c r="J199" s="7">
        <v>0</v>
      </c>
      <c r="K199" s="7">
        <v>0</v>
      </c>
      <c r="L199" s="8">
        <f t="shared" ref="L199:L202" si="108">+D199+F199+H199+J199</f>
        <v>0</v>
      </c>
      <c r="M199" s="7"/>
      <c r="N199" s="9">
        <f t="shared" ref="N199:N202" si="109">+L199-M199</f>
        <v>0</v>
      </c>
    </row>
    <row r="200" spans="2:14" x14ac:dyDescent="0.25">
      <c r="B200" s="72" t="s">
        <v>227</v>
      </c>
      <c r="C200" s="6" t="s">
        <v>228</v>
      </c>
      <c r="D200" s="7">
        <v>0</v>
      </c>
      <c r="E200" s="7">
        <v>0</v>
      </c>
      <c r="F200" s="95">
        <v>0</v>
      </c>
      <c r="G200" s="95">
        <v>0</v>
      </c>
      <c r="H200" s="7">
        <v>0</v>
      </c>
      <c r="I200" s="7">
        <v>0</v>
      </c>
      <c r="J200" s="7">
        <v>0</v>
      </c>
      <c r="K200" s="7">
        <v>0</v>
      </c>
      <c r="L200" s="8">
        <f t="shared" si="108"/>
        <v>0</v>
      </c>
      <c r="M200" s="7"/>
      <c r="N200" s="9">
        <f t="shared" si="109"/>
        <v>0</v>
      </c>
    </row>
    <row r="201" spans="2:14" x14ac:dyDescent="0.25">
      <c r="B201" s="72" t="s">
        <v>231</v>
      </c>
      <c r="C201" s="6" t="s">
        <v>232</v>
      </c>
      <c r="D201" s="7">
        <v>0</v>
      </c>
      <c r="E201" s="7">
        <v>0</v>
      </c>
      <c r="F201" s="95">
        <v>0</v>
      </c>
      <c r="G201" s="95">
        <v>0</v>
      </c>
      <c r="H201" s="7">
        <v>0</v>
      </c>
      <c r="I201" s="7">
        <v>0</v>
      </c>
      <c r="J201" s="7">
        <v>0</v>
      </c>
      <c r="K201" s="7">
        <v>0</v>
      </c>
      <c r="L201" s="8">
        <f t="shared" si="108"/>
        <v>0</v>
      </c>
      <c r="M201" s="7"/>
      <c r="N201" s="9">
        <f t="shared" si="109"/>
        <v>0</v>
      </c>
    </row>
    <row r="202" spans="2:14" x14ac:dyDescent="0.25">
      <c r="B202" s="72" t="s">
        <v>235</v>
      </c>
      <c r="C202" s="6" t="s">
        <v>236</v>
      </c>
      <c r="D202" s="7">
        <v>0</v>
      </c>
      <c r="E202" s="7">
        <v>0</v>
      </c>
      <c r="F202" s="95">
        <v>0</v>
      </c>
      <c r="G202" s="95">
        <v>0</v>
      </c>
      <c r="H202" s="7">
        <v>0</v>
      </c>
      <c r="I202" s="7">
        <v>0</v>
      </c>
      <c r="J202" s="7">
        <v>0</v>
      </c>
      <c r="K202" s="7">
        <v>0</v>
      </c>
      <c r="L202" s="8">
        <f t="shared" si="108"/>
        <v>0</v>
      </c>
      <c r="M202" s="7"/>
      <c r="N202" s="9">
        <f t="shared" si="109"/>
        <v>0</v>
      </c>
    </row>
    <row r="203" spans="2:14" x14ac:dyDescent="0.25">
      <c r="B203" s="72"/>
      <c r="C203" s="6"/>
      <c r="D203" s="8"/>
      <c r="E203" s="57"/>
      <c r="F203" s="96"/>
      <c r="G203" s="96"/>
      <c r="H203" s="86"/>
      <c r="I203" s="86"/>
      <c r="J203" s="86"/>
      <c r="K203" s="86"/>
      <c r="L203" s="8"/>
      <c r="M203" s="8"/>
      <c r="N203" s="9"/>
    </row>
    <row r="204" spans="2:14" x14ac:dyDescent="0.25">
      <c r="B204" s="68" t="s">
        <v>241</v>
      </c>
      <c r="C204" s="2" t="s">
        <v>242</v>
      </c>
      <c r="D204" s="3">
        <f>SUM(D205:D207)</f>
        <v>0</v>
      </c>
      <c r="E204" s="3">
        <f t="shared" ref="E204:N204" si="110">SUM(E205:E207)</f>
        <v>0</v>
      </c>
      <c r="F204" s="94">
        <v>0</v>
      </c>
      <c r="G204" s="94">
        <v>0</v>
      </c>
      <c r="H204" s="85">
        <f>SUM(H205:H207)</f>
        <v>0</v>
      </c>
      <c r="I204" s="85">
        <f t="shared" ref="I204" si="111">SUM(I205:I207)</f>
        <v>0</v>
      </c>
      <c r="J204" s="85">
        <f>SUM(J205:J207)</f>
        <v>0</v>
      </c>
      <c r="K204" s="85">
        <f t="shared" ref="K204" si="112">SUM(K205:K207)</f>
        <v>0</v>
      </c>
      <c r="L204" s="3">
        <f t="shared" si="110"/>
        <v>0</v>
      </c>
      <c r="M204" s="3">
        <f t="shared" si="110"/>
        <v>0</v>
      </c>
      <c r="N204" s="4">
        <f t="shared" si="110"/>
        <v>0</v>
      </c>
    </row>
    <row r="205" spans="2:14" x14ac:dyDescent="0.25">
      <c r="B205" s="72" t="s">
        <v>243</v>
      </c>
      <c r="C205" s="6" t="s">
        <v>244</v>
      </c>
      <c r="D205" s="7">
        <v>0</v>
      </c>
      <c r="E205" s="7">
        <v>0</v>
      </c>
      <c r="F205" s="95">
        <v>0</v>
      </c>
      <c r="G205" s="95">
        <v>0</v>
      </c>
      <c r="H205" s="7">
        <v>0</v>
      </c>
      <c r="I205" s="7">
        <v>0</v>
      </c>
      <c r="J205" s="7">
        <v>0</v>
      </c>
      <c r="K205" s="7">
        <v>0</v>
      </c>
      <c r="L205" s="8">
        <f>+D205+F205+H205+J205</f>
        <v>0</v>
      </c>
      <c r="M205" s="7"/>
      <c r="N205" s="9">
        <f>+L205-M205</f>
        <v>0</v>
      </c>
    </row>
    <row r="206" spans="2:14" x14ac:dyDescent="0.25">
      <c r="B206" s="72" t="s">
        <v>246</v>
      </c>
      <c r="C206" s="6" t="s">
        <v>247</v>
      </c>
      <c r="D206" s="7">
        <v>0</v>
      </c>
      <c r="E206" s="7">
        <v>0</v>
      </c>
      <c r="F206" s="95">
        <v>0</v>
      </c>
      <c r="G206" s="95">
        <v>0</v>
      </c>
      <c r="H206" s="7">
        <v>0</v>
      </c>
      <c r="I206" s="7">
        <v>0</v>
      </c>
      <c r="J206" s="7">
        <v>0</v>
      </c>
      <c r="K206" s="7">
        <v>0</v>
      </c>
      <c r="L206" s="8">
        <f t="shared" ref="L206:L207" si="113">+D206+F206+H206+J206</f>
        <v>0</v>
      </c>
      <c r="M206" s="7"/>
      <c r="N206" s="9">
        <f t="shared" ref="N206:N207" si="114">+L206-M206</f>
        <v>0</v>
      </c>
    </row>
    <row r="207" spans="2:14" x14ac:dyDescent="0.25">
      <c r="B207" s="72" t="s">
        <v>249</v>
      </c>
      <c r="C207" s="6" t="s">
        <v>250</v>
      </c>
      <c r="D207" s="7">
        <v>0</v>
      </c>
      <c r="E207" s="7">
        <v>0</v>
      </c>
      <c r="F207" s="95">
        <v>0</v>
      </c>
      <c r="G207" s="95">
        <v>0</v>
      </c>
      <c r="H207" s="7">
        <v>0</v>
      </c>
      <c r="I207" s="7">
        <v>0</v>
      </c>
      <c r="J207" s="7">
        <v>0</v>
      </c>
      <c r="K207" s="7">
        <v>0</v>
      </c>
      <c r="L207" s="8">
        <f t="shared" si="113"/>
        <v>0</v>
      </c>
      <c r="M207" s="7"/>
      <c r="N207" s="9">
        <f t="shared" si="114"/>
        <v>0</v>
      </c>
    </row>
    <row r="208" spans="2:14" x14ac:dyDescent="0.25">
      <c r="B208" s="72"/>
      <c r="C208" s="6"/>
      <c r="D208" s="8"/>
      <c r="E208" s="57"/>
      <c r="F208" s="96"/>
      <c r="G208" s="96"/>
      <c r="H208" s="86"/>
      <c r="I208" s="86"/>
      <c r="J208" s="86"/>
      <c r="K208" s="86"/>
      <c r="L208" s="8"/>
      <c r="M208" s="8"/>
      <c r="N208" s="9"/>
    </row>
    <row r="209" spans="2:14" x14ac:dyDescent="0.25">
      <c r="B209" s="68" t="s">
        <v>253</v>
      </c>
      <c r="C209" s="2" t="s">
        <v>254</v>
      </c>
      <c r="D209" s="3">
        <f>SUM(D210:D215)</f>
        <v>0</v>
      </c>
      <c r="E209" s="3">
        <f t="shared" ref="E209:N209" si="115">SUM(E210:E215)</f>
        <v>0</v>
      </c>
      <c r="F209" s="94">
        <v>0</v>
      </c>
      <c r="G209" s="94">
        <v>0</v>
      </c>
      <c r="H209" s="85">
        <f>SUM(H210:H215)</f>
        <v>0</v>
      </c>
      <c r="I209" s="85">
        <f t="shared" ref="I209" si="116">SUM(I210:I215)</f>
        <v>0</v>
      </c>
      <c r="J209" s="85">
        <f>SUM(J210:J215)</f>
        <v>0</v>
      </c>
      <c r="K209" s="85">
        <f t="shared" ref="K209" si="117">SUM(K210:K215)</f>
        <v>0</v>
      </c>
      <c r="L209" s="3">
        <f t="shared" si="115"/>
        <v>0</v>
      </c>
      <c r="M209" s="3">
        <f t="shared" si="115"/>
        <v>0</v>
      </c>
      <c r="N209" s="4">
        <f t="shared" si="115"/>
        <v>0</v>
      </c>
    </row>
    <row r="210" spans="2:14" x14ac:dyDescent="0.25">
      <c r="B210" s="72" t="s">
        <v>256</v>
      </c>
      <c r="C210" s="6" t="s">
        <v>257</v>
      </c>
      <c r="D210" s="7">
        <v>0</v>
      </c>
      <c r="E210" s="7">
        <v>0</v>
      </c>
      <c r="F210" s="95">
        <v>0</v>
      </c>
      <c r="G210" s="95">
        <v>0</v>
      </c>
      <c r="H210" s="7">
        <v>0</v>
      </c>
      <c r="I210" s="7">
        <v>0</v>
      </c>
      <c r="J210" s="7">
        <v>0</v>
      </c>
      <c r="K210" s="7">
        <v>0</v>
      </c>
      <c r="L210" s="8">
        <f>+D210+F210+H210+J210</f>
        <v>0</v>
      </c>
      <c r="M210" s="7"/>
      <c r="N210" s="9">
        <f>+L210-M210</f>
        <v>0</v>
      </c>
    </row>
    <row r="211" spans="2:14" x14ac:dyDescent="0.25">
      <c r="B211" s="72" t="s">
        <v>259</v>
      </c>
      <c r="C211" s="6" t="s">
        <v>260</v>
      </c>
      <c r="D211" s="7">
        <v>0</v>
      </c>
      <c r="E211" s="7">
        <v>0</v>
      </c>
      <c r="F211" s="95">
        <v>0</v>
      </c>
      <c r="G211" s="95">
        <v>0</v>
      </c>
      <c r="H211" s="7">
        <v>0</v>
      </c>
      <c r="I211" s="7">
        <v>0</v>
      </c>
      <c r="J211" s="7">
        <v>0</v>
      </c>
      <c r="K211" s="7">
        <v>0</v>
      </c>
      <c r="L211" s="8">
        <f t="shared" ref="L211:L215" si="118">+D211+F211+H211+J211</f>
        <v>0</v>
      </c>
      <c r="M211" s="7"/>
      <c r="N211" s="9">
        <f t="shared" ref="N211:N215" si="119">+L211-M211</f>
        <v>0</v>
      </c>
    </row>
    <row r="212" spans="2:14" x14ac:dyDescent="0.25">
      <c r="B212" s="72" t="s">
        <v>262</v>
      </c>
      <c r="C212" s="6" t="s">
        <v>263</v>
      </c>
      <c r="D212" s="7">
        <v>0</v>
      </c>
      <c r="E212" s="7">
        <v>0</v>
      </c>
      <c r="F212" s="95">
        <v>0</v>
      </c>
      <c r="G212" s="95">
        <v>0</v>
      </c>
      <c r="H212" s="7">
        <v>0</v>
      </c>
      <c r="I212" s="7">
        <v>0</v>
      </c>
      <c r="J212" s="7">
        <v>0</v>
      </c>
      <c r="K212" s="7">
        <v>0</v>
      </c>
      <c r="L212" s="8">
        <f t="shared" si="118"/>
        <v>0</v>
      </c>
      <c r="M212" s="7"/>
      <c r="N212" s="9">
        <f t="shared" si="119"/>
        <v>0</v>
      </c>
    </row>
    <row r="213" spans="2:14" x14ac:dyDescent="0.25">
      <c r="B213" s="72" t="s">
        <v>266</v>
      </c>
      <c r="C213" s="6" t="s">
        <v>267</v>
      </c>
      <c r="D213" s="7">
        <v>0</v>
      </c>
      <c r="E213" s="7">
        <v>0</v>
      </c>
      <c r="F213" s="95">
        <v>0</v>
      </c>
      <c r="G213" s="95">
        <v>0</v>
      </c>
      <c r="H213" s="7">
        <v>0</v>
      </c>
      <c r="I213" s="7">
        <v>0</v>
      </c>
      <c r="J213" s="7">
        <v>0</v>
      </c>
      <c r="K213" s="7">
        <v>0</v>
      </c>
      <c r="L213" s="8">
        <f t="shared" si="118"/>
        <v>0</v>
      </c>
      <c r="M213" s="7"/>
      <c r="N213" s="9">
        <f t="shared" si="119"/>
        <v>0</v>
      </c>
    </row>
    <row r="214" spans="2:14" x14ac:dyDescent="0.25">
      <c r="B214" s="72" t="s">
        <v>270</v>
      </c>
      <c r="C214" s="6" t="s">
        <v>271</v>
      </c>
      <c r="D214" s="7">
        <v>0</v>
      </c>
      <c r="E214" s="7">
        <v>0</v>
      </c>
      <c r="F214" s="95">
        <v>0</v>
      </c>
      <c r="G214" s="95">
        <v>0</v>
      </c>
      <c r="H214" s="7">
        <v>0</v>
      </c>
      <c r="I214" s="7">
        <v>0</v>
      </c>
      <c r="J214" s="7">
        <v>0</v>
      </c>
      <c r="K214" s="7">
        <v>0</v>
      </c>
      <c r="L214" s="8">
        <f t="shared" si="118"/>
        <v>0</v>
      </c>
      <c r="M214" s="7"/>
      <c r="N214" s="9">
        <f t="shared" si="119"/>
        <v>0</v>
      </c>
    </row>
    <row r="215" spans="2:14" x14ac:dyDescent="0.25">
      <c r="B215" s="72" t="s">
        <v>274</v>
      </c>
      <c r="C215" s="6" t="s">
        <v>275</v>
      </c>
      <c r="D215" s="7">
        <v>0</v>
      </c>
      <c r="E215" s="7">
        <v>0</v>
      </c>
      <c r="F215" s="95">
        <v>0</v>
      </c>
      <c r="G215" s="95">
        <v>0</v>
      </c>
      <c r="H215" s="7">
        <v>0</v>
      </c>
      <c r="I215" s="7">
        <v>0</v>
      </c>
      <c r="J215" s="7">
        <v>0</v>
      </c>
      <c r="K215" s="7">
        <v>0</v>
      </c>
      <c r="L215" s="8">
        <f t="shared" si="118"/>
        <v>0</v>
      </c>
      <c r="M215" s="7"/>
      <c r="N215" s="9">
        <f t="shared" si="119"/>
        <v>0</v>
      </c>
    </row>
    <row r="216" spans="2:14" x14ac:dyDescent="0.25">
      <c r="B216" s="72"/>
      <c r="C216" s="6"/>
      <c r="D216" s="8"/>
      <c r="E216" s="57"/>
      <c r="F216" s="96"/>
      <c r="G216" s="96"/>
      <c r="H216" s="86"/>
      <c r="I216" s="86"/>
      <c r="J216" s="86"/>
      <c r="K216" s="86"/>
      <c r="L216" s="8"/>
      <c r="M216" s="8"/>
      <c r="N216" s="9"/>
    </row>
    <row r="217" spans="2:14" x14ac:dyDescent="0.25">
      <c r="B217" s="68" t="s">
        <v>278</v>
      </c>
      <c r="C217" s="2" t="s">
        <v>279</v>
      </c>
      <c r="D217" s="3">
        <f>SUM(D218:D221)</f>
        <v>0</v>
      </c>
      <c r="E217" s="3">
        <f t="shared" ref="E217:N217" si="120">SUM(E218:E221)</f>
        <v>0</v>
      </c>
      <c r="F217" s="94">
        <v>0</v>
      </c>
      <c r="G217" s="94">
        <v>0</v>
      </c>
      <c r="H217" s="85">
        <f>SUM(H218:H221)</f>
        <v>0</v>
      </c>
      <c r="I217" s="85">
        <f t="shared" ref="I217" si="121">SUM(I218:I221)</f>
        <v>0</v>
      </c>
      <c r="J217" s="85">
        <f>SUM(J218:J221)</f>
        <v>0</v>
      </c>
      <c r="K217" s="85">
        <f t="shared" ref="K217" si="122">SUM(K218:K221)</f>
        <v>0</v>
      </c>
      <c r="L217" s="3">
        <f t="shared" si="120"/>
        <v>0</v>
      </c>
      <c r="M217" s="3">
        <f t="shared" si="120"/>
        <v>0</v>
      </c>
      <c r="N217" s="4">
        <f t="shared" si="120"/>
        <v>0</v>
      </c>
    </row>
    <row r="218" spans="2:14" x14ac:dyDescent="0.25">
      <c r="B218" s="72" t="s">
        <v>282</v>
      </c>
      <c r="C218" s="6" t="s">
        <v>283</v>
      </c>
      <c r="D218" s="7">
        <v>0</v>
      </c>
      <c r="E218" s="7">
        <v>0</v>
      </c>
      <c r="F218" s="95">
        <v>0</v>
      </c>
      <c r="G218" s="95">
        <v>0</v>
      </c>
      <c r="H218" s="7">
        <v>0</v>
      </c>
      <c r="I218" s="7">
        <v>0</v>
      </c>
      <c r="J218" s="7">
        <v>0</v>
      </c>
      <c r="K218" s="7">
        <v>0</v>
      </c>
      <c r="L218" s="8">
        <f>+D218+F218+H218+J218</f>
        <v>0</v>
      </c>
      <c r="M218" s="7"/>
      <c r="N218" s="9">
        <f>+L218-M218</f>
        <v>0</v>
      </c>
    </row>
    <row r="219" spans="2:14" x14ac:dyDescent="0.25">
      <c r="B219" s="72" t="s">
        <v>286</v>
      </c>
      <c r="C219" s="6" t="s">
        <v>287</v>
      </c>
      <c r="D219" s="7">
        <v>0</v>
      </c>
      <c r="E219" s="7">
        <v>0</v>
      </c>
      <c r="F219" s="95">
        <v>0</v>
      </c>
      <c r="G219" s="95">
        <v>0</v>
      </c>
      <c r="H219" s="7">
        <v>0</v>
      </c>
      <c r="I219" s="7">
        <v>0</v>
      </c>
      <c r="J219" s="7">
        <v>0</v>
      </c>
      <c r="K219" s="7">
        <v>0</v>
      </c>
      <c r="L219" s="8">
        <f t="shared" ref="L219:L221" si="123">+D219+F219+H219+J219</f>
        <v>0</v>
      </c>
      <c r="M219" s="7"/>
      <c r="N219" s="9">
        <f t="shared" ref="N219:N221" si="124">+L219-M219</f>
        <v>0</v>
      </c>
    </row>
    <row r="220" spans="2:14" x14ac:dyDescent="0.25">
      <c r="B220" s="72" t="s">
        <v>290</v>
      </c>
      <c r="C220" s="6" t="s">
        <v>291</v>
      </c>
      <c r="D220" s="7">
        <v>0</v>
      </c>
      <c r="E220" s="7">
        <v>0</v>
      </c>
      <c r="F220" s="95">
        <v>0</v>
      </c>
      <c r="G220" s="95">
        <v>0</v>
      </c>
      <c r="H220" s="7">
        <v>0</v>
      </c>
      <c r="I220" s="7">
        <v>0</v>
      </c>
      <c r="J220" s="7">
        <v>0</v>
      </c>
      <c r="K220" s="7">
        <v>0</v>
      </c>
      <c r="L220" s="8">
        <f t="shared" si="123"/>
        <v>0</v>
      </c>
      <c r="M220" s="7"/>
      <c r="N220" s="9">
        <f t="shared" si="124"/>
        <v>0</v>
      </c>
    </row>
    <row r="221" spans="2:14" x14ac:dyDescent="0.25">
      <c r="B221" s="72" t="s">
        <v>409</v>
      </c>
      <c r="C221" s="6" t="s">
        <v>294</v>
      </c>
      <c r="D221" s="7">
        <v>0</v>
      </c>
      <c r="E221" s="7">
        <v>0</v>
      </c>
      <c r="F221" s="95">
        <v>0</v>
      </c>
      <c r="G221" s="95">
        <v>0</v>
      </c>
      <c r="H221" s="7">
        <v>0</v>
      </c>
      <c r="I221" s="7">
        <v>0</v>
      </c>
      <c r="J221" s="7">
        <v>0</v>
      </c>
      <c r="K221" s="7">
        <v>0</v>
      </c>
      <c r="L221" s="8">
        <f t="shared" si="123"/>
        <v>0</v>
      </c>
      <c r="M221" s="7"/>
      <c r="N221" s="9">
        <f t="shared" si="124"/>
        <v>0</v>
      </c>
    </row>
    <row r="222" spans="2:14" x14ac:dyDescent="0.25">
      <c r="B222" s="74"/>
      <c r="C222" s="76"/>
      <c r="D222" s="8"/>
      <c r="E222" s="57"/>
      <c r="F222" s="96"/>
      <c r="G222" s="96"/>
      <c r="H222" s="86"/>
      <c r="I222" s="86"/>
      <c r="J222" s="86"/>
      <c r="K222" s="86"/>
      <c r="L222" s="8"/>
      <c r="M222" s="8"/>
      <c r="N222" s="9"/>
    </row>
    <row r="223" spans="2:14" x14ac:dyDescent="0.25">
      <c r="B223" s="72"/>
      <c r="C223" s="77" t="s">
        <v>297</v>
      </c>
      <c r="D223" s="3">
        <f>+D188+D192+D197+D204+D209+D217</f>
        <v>0</v>
      </c>
      <c r="E223" s="3">
        <f t="shared" ref="E223" si="125">+E188+E192+E197+E204+E209+E217</f>
        <v>0</v>
      </c>
      <c r="F223" s="94">
        <v>0</v>
      </c>
      <c r="G223" s="94">
        <v>0</v>
      </c>
      <c r="H223" s="85">
        <f t="shared" ref="H223:M223" si="126">+H188+H192+H197+H204+H209+H217</f>
        <v>0</v>
      </c>
      <c r="I223" s="85">
        <f t="shared" si="126"/>
        <v>0</v>
      </c>
      <c r="J223" s="85">
        <f t="shared" si="126"/>
        <v>0</v>
      </c>
      <c r="K223" s="85">
        <f t="shared" si="126"/>
        <v>0</v>
      </c>
      <c r="L223" s="56">
        <f t="shared" si="126"/>
        <v>0</v>
      </c>
      <c r="M223" s="56">
        <f t="shared" si="126"/>
        <v>0</v>
      </c>
      <c r="N223" s="4">
        <f>+L223-M223</f>
        <v>0</v>
      </c>
    </row>
    <row r="224" spans="2:14" x14ac:dyDescent="0.25">
      <c r="B224" s="75"/>
      <c r="C224" s="77" t="s">
        <v>300</v>
      </c>
      <c r="D224" s="78">
        <f>+D184+D223</f>
        <v>16401854.640000001</v>
      </c>
      <c r="E224" s="78">
        <f t="shared" ref="E224" si="127">+E184+E223</f>
        <v>21165586.780000001</v>
      </c>
      <c r="F224" s="98">
        <v>1170346.1299999999</v>
      </c>
      <c r="G224" s="98">
        <v>2017022.1700000002</v>
      </c>
      <c r="H224" s="88">
        <f>+H184+H223</f>
        <v>116748.23</v>
      </c>
      <c r="I224" s="88">
        <f t="shared" ref="I224" si="128">+I184+I223</f>
        <v>825815.26</v>
      </c>
      <c r="J224" s="88">
        <f>+J184+J223</f>
        <v>-135297.53999999998</v>
      </c>
      <c r="K224" s="88">
        <f t="shared" ref="K224" si="129">+K184+K223</f>
        <v>-18539.669999999991</v>
      </c>
      <c r="L224" s="78">
        <f>+D224+F224+H224+J224</f>
        <v>17553651.460000001</v>
      </c>
      <c r="M224" s="78">
        <f>+M223+M184</f>
        <v>0</v>
      </c>
      <c r="N224" s="79">
        <f>+L224-M224</f>
        <v>17553651.460000001</v>
      </c>
    </row>
    <row r="225" spans="2:14" x14ac:dyDescent="0.25">
      <c r="B225" s="72"/>
      <c r="C225" s="18"/>
      <c r="D225" s="8"/>
      <c r="E225" s="57"/>
      <c r="F225" s="96"/>
      <c r="G225" s="96"/>
      <c r="H225" s="86"/>
      <c r="I225" s="86"/>
      <c r="J225" s="86"/>
      <c r="K225" s="86"/>
      <c r="L225" s="8"/>
      <c r="M225" s="8"/>
      <c r="N225" s="9"/>
    </row>
    <row r="226" spans="2:14" x14ac:dyDescent="0.25">
      <c r="B226" s="68" t="s">
        <v>305</v>
      </c>
      <c r="C226" s="2" t="s">
        <v>306</v>
      </c>
      <c r="D226" s="3"/>
      <c r="E226" s="56"/>
      <c r="F226" s="94">
        <v>10282887.210000001</v>
      </c>
      <c r="G226" s="94">
        <v>9500718.4300000016</v>
      </c>
      <c r="H226" s="85">
        <f>+H227+H237+H258</f>
        <v>4248111.54</v>
      </c>
      <c r="I226" s="85">
        <f t="shared" ref="I226" si="130">+I227+I237+I258</f>
        <v>2885743.6599999997</v>
      </c>
      <c r="J226" s="85">
        <f>+J227+J237+J258</f>
        <v>-743400.56</v>
      </c>
      <c r="K226" s="85">
        <f t="shared" ref="K226" si="131">+K227+K237+K258</f>
        <v>-812034.17999999993</v>
      </c>
      <c r="L226" s="3"/>
      <c r="M226" s="3"/>
      <c r="N226" s="4"/>
    </row>
    <row r="227" spans="2:14" x14ac:dyDescent="0.25">
      <c r="B227" s="68" t="s">
        <v>309</v>
      </c>
      <c r="C227" s="2" t="s">
        <v>310</v>
      </c>
      <c r="D227" s="3">
        <f>+D228+D231+D234</f>
        <v>16351246</v>
      </c>
      <c r="E227" s="3">
        <f t="shared" ref="E227" si="132">+E228+E231+E234</f>
        <v>16351246</v>
      </c>
      <c r="F227" s="94">
        <v>92625.71</v>
      </c>
      <c r="G227" s="94">
        <v>92625.71</v>
      </c>
      <c r="H227" s="85">
        <f>+H228+H231+H234</f>
        <v>491494.84</v>
      </c>
      <c r="I227" s="85">
        <f t="shared" ref="I227" si="133">+I228+I231+I234</f>
        <v>491494.84</v>
      </c>
      <c r="J227" s="85">
        <f>+J228+J231+J234</f>
        <v>0</v>
      </c>
      <c r="K227" s="85">
        <f t="shared" ref="K227" si="134">+K228+K231+K234</f>
        <v>0</v>
      </c>
      <c r="L227" s="3">
        <f>+L228+L231+L234</f>
        <v>16935366.550000001</v>
      </c>
      <c r="M227" s="3">
        <f>+M228+M231+M234</f>
        <v>0</v>
      </c>
      <c r="N227" s="4">
        <f t="shared" ref="N227" si="135">+N228+N231+N234</f>
        <v>16935366.550000001</v>
      </c>
    </row>
    <row r="228" spans="2:14" x14ac:dyDescent="0.25">
      <c r="B228" s="68" t="s">
        <v>313</v>
      </c>
      <c r="C228" s="2" t="s">
        <v>314</v>
      </c>
      <c r="D228" s="3">
        <f>+D229</f>
        <v>16351246</v>
      </c>
      <c r="E228" s="3">
        <f t="shared" ref="E228:N228" si="136">+E229</f>
        <v>16351246</v>
      </c>
      <c r="F228" s="94">
        <v>92625.71</v>
      </c>
      <c r="G228" s="94">
        <v>92625.71</v>
      </c>
      <c r="H228" s="85">
        <f>+H229</f>
        <v>491494.84</v>
      </c>
      <c r="I228" s="85">
        <f t="shared" ref="I228" si="137">+I229</f>
        <v>491494.84</v>
      </c>
      <c r="J228" s="85">
        <f>+J229</f>
        <v>0</v>
      </c>
      <c r="K228" s="85">
        <f t="shared" ref="K228" si="138">+K229</f>
        <v>0</v>
      </c>
      <c r="L228" s="3">
        <f t="shared" si="136"/>
        <v>16935366.550000001</v>
      </c>
      <c r="M228" s="3">
        <f t="shared" si="136"/>
        <v>0</v>
      </c>
      <c r="N228" s="4">
        <f t="shared" si="136"/>
        <v>16935366.550000001</v>
      </c>
    </row>
    <row r="229" spans="2:14" x14ac:dyDescent="0.25">
      <c r="B229" s="72" t="s">
        <v>317</v>
      </c>
      <c r="C229" s="6" t="s">
        <v>314</v>
      </c>
      <c r="D229" s="7">
        <v>16351246</v>
      </c>
      <c r="E229" s="7">
        <v>16351246</v>
      </c>
      <c r="F229" s="95">
        <v>92625.71</v>
      </c>
      <c r="G229" s="95">
        <v>92625.71</v>
      </c>
      <c r="H229" s="7">
        <v>491494.84</v>
      </c>
      <c r="I229" s="7">
        <v>491494.84</v>
      </c>
      <c r="J229" s="7">
        <v>0</v>
      </c>
      <c r="K229" s="7">
        <v>0</v>
      </c>
      <c r="L229" s="8">
        <f>+D229+F229+H229+J229</f>
        <v>16935366.550000001</v>
      </c>
      <c r="M229" s="7"/>
      <c r="N229" s="9">
        <f>+L229-M229</f>
        <v>16935366.550000001</v>
      </c>
    </row>
    <row r="230" spans="2:14" x14ac:dyDescent="0.25">
      <c r="B230" s="72"/>
      <c r="C230" s="6"/>
      <c r="D230" s="8"/>
      <c r="E230" s="57"/>
      <c r="F230" s="96"/>
      <c r="G230" s="96"/>
      <c r="H230" s="86"/>
      <c r="I230" s="86"/>
      <c r="J230" s="86"/>
      <c r="K230" s="86"/>
      <c r="L230" s="8"/>
      <c r="M230" s="8"/>
      <c r="N230" s="9"/>
    </row>
    <row r="231" spans="2:14" x14ac:dyDescent="0.25">
      <c r="B231" s="68" t="s">
        <v>320</v>
      </c>
      <c r="C231" s="2" t="s">
        <v>321</v>
      </c>
      <c r="D231" s="3">
        <f>+D232</f>
        <v>0</v>
      </c>
      <c r="E231" s="3">
        <f t="shared" ref="E231:N231" si="139">+E232</f>
        <v>0</v>
      </c>
      <c r="F231" s="94">
        <v>0</v>
      </c>
      <c r="G231" s="94">
        <v>0</v>
      </c>
      <c r="H231" s="85">
        <f>+H232</f>
        <v>0</v>
      </c>
      <c r="I231" s="85">
        <f t="shared" ref="I231" si="140">+I232</f>
        <v>0</v>
      </c>
      <c r="J231" s="85">
        <f>+J232</f>
        <v>0</v>
      </c>
      <c r="K231" s="85">
        <f t="shared" ref="K231" si="141">+K232</f>
        <v>0</v>
      </c>
      <c r="L231" s="3">
        <f t="shared" si="139"/>
        <v>0</v>
      </c>
      <c r="M231" s="3">
        <f t="shared" si="139"/>
        <v>0</v>
      </c>
      <c r="N231" s="4">
        <f t="shared" si="139"/>
        <v>0</v>
      </c>
    </row>
    <row r="232" spans="2:14" x14ac:dyDescent="0.25">
      <c r="B232" s="72" t="s">
        <v>324</v>
      </c>
      <c r="C232" s="6" t="s">
        <v>321</v>
      </c>
      <c r="D232" s="7">
        <v>0</v>
      </c>
      <c r="E232" s="7">
        <v>0</v>
      </c>
      <c r="F232" s="95">
        <v>0</v>
      </c>
      <c r="G232" s="95">
        <v>0</v>
      </c>
      <c r="H232" s="7">
        <v>0</v>
      </c>
      <c r="I232" s="7">
        <v>0</v>
      </c>
      <c r="J232" s="7">
        <v>0</v>
      </c>
      <c r="K232" s="7">
        <v>0</v>
      </c>
      <c r="L232" s="8">
        <f>+D232+F232+H232+J232</f>
        <v>0</v>
      </c>
      <c r="M232" s="7"/>
      <c r="N232" s="9">
        <f>+L232-M232</f>
        <v>0</v>
      </c>
    </row>
    <row r="233" spans="2:14" x14ac:dyDescent="0.25">
      <c r="B233" s="75"/>
      <c r="C233" s="6"/>
      <c r="D233" s="8"/>
      <c r="E233" s="57"/>
      <c r="F233" s="96"/>
      <c r="G233" s="96"/>
      <c r="H233" s="86"/>
      <c r="I233" s="86"/>
      <c r="J233" s="86"/>
      <c r="K233" s="86"/>
      <c r="L233" s="8"/>
      <c r="M233" s="8"/>
      <c r="N233" s="9"/>
    </row>
    <row r="234" spans="2:14" x14ac:dyDescent="0.25">
      <c r="B234" s="68" t="s">
        <v>329</v>
      </c>
      <c r="C234" s="2" t="s">
        <v>330</v>
      </c>
      <c r="D234" s="3">
        <f>+D235</f>
        <v>0</v>
      </c>
      <c r="E234" s="3">
        <f t="shared" ref="E234:N234" si="142">+E235</f>
        <v>0</v>
      </c>
      <c r="F234" s="94">
        <v>0</v>
      </c>
      <c r="G234" s="94">
        <v>0</v>
      </c>
      <c r="H234" s="85">
        <f>+H235</f>
        <v>0</v>
      </c>
      <c r="I234" s="85">
        <f t="shared" ref="I234" si="143">+I235</f>
        <v>0</v>
      </c>
      <c r="J234" s="85">
        <f>+J235</f>
        <v>0</v>
      </c>
      <c r="K234" s="85">
        <f t="shared" ref="K234" si="144">+K235</f>
        <v>0</v>
      </c>
      <c r="L234" s="3">
        <f t="shared" si="142"/>
        <v>0</v>
      </c>
      <c r="M234" s="3">
        <f t="shared" si="142"/>
        <v>0</v>
      </c>
      <c r="N234" s="4">
        <f t="shared" si="142"/>
        <v>0</v>
      </c>
    </row>
    <row r="235" spans="2:14" x14ac:dyDescent="0.25">
      <c r="B235" s="72" t="s">
        <v>333</v>
      </c>
      <c r="C235" s="6" t="s">
        <v>330</v>
      </c>
      <c r="D235" s="7">
        <v>0</v>
      </c>
      <c r="E235" s="7">
        <v>0</v>
      </c>
      <c r="F235" s="95">
        <v>0</v>
      </c>
      <c r="G235" s="95">
        <v>0</v>
      </c>
      <c r="H235" s="7">
        <v>0</v>
      </c>
      <c r="I235" s="7">
        <v>0</v>
      </c>
      <c r="J235" s="7">
        <v>0</v>
      </c>
      <c r="K235" s="7">
        <v>0</v>
      </c>
      <c r="L235" s="8">
        <f>+D235+F235+H235+J235</f>
        <v>0</v>
      </c>
      <c r="M235" s="7"/>
      <c r="N235" s="9">
        <f>+L235-M235</f>
        <v>0</v>
      </c>
    </row>
    <row r="236" spans="2:14" x14ac:dyDescent="0.25">
      <c r="B236" s="75"/>
      <c r="C236" s="6"/>
      <c r="D236" s="8"/>
      <c r="E236" s="57"/>
      <c r="F236" s="96"/>
      <c r="G236" s="96"/>
      <c r="H236" s="86"/>
      <c r="I236" s="86"/>
      <c r="J236" s="86"/>
      <c r="K236" s="86"/>
      <c r="L236" s="8"/>
      <c r="M236" s="8"/>
      <c r="N236" s="9"/>
    </row>
    <row r="237" spans="2:14" x14ac:dyDescent="0.25">
      <c r="B237" s="68" t="s">
        <v>338</v>
      </c>
      <c r="C237" s="2" t="s">
        <v>339</v>
      </c>
      <c r="D237" s="3">
        <f>+D238+D240+D243+D249+D254</f>
        <v>89278902.689999998</v>
      </c>
      <c r="E237" s="3">
        <f t="shared" ref="E237:N237" si="145">+E238+E240+E243+E249+E254</f>
        <v>96646056.5</v>
      </c>
      <c r="F237" s="94">
        <v>10190261.5</v>
      </c>
      <c r="G237" s="94">
        <v>9408092.7200000007</v>
      </c>
      <c r="H237" s="85">
        <f>+H238+H240+H243+H249+H254</f>
        <v>3756616.6999999997</v>
      </c>
      <c r="I237" s="85">
        <f t="shared" ref="I237" si="146">+I238+I240+I243+I249+I254</f>
        <v>2394248.8199999998</v>
      </c>
      <c r="J237" s="85">
        <f>+J238+J240+J243+J249+J254</f>
        <v>-743400.56</v>
      </c>
      <c r="K237" s="85">
        <f t="shared" ref="K237" si="147">+K238+K240+K243+K249+K254</f>
        <v>-812034.17999999993</v>
      </c>
      <c r="L237" s="3">
        <f t="shared" si="145"/>
        <v>102482380.33</v>
      </c>
      <c r="M237" s="3">
        <f t="shared" si="145"/>
        <v>0</v>
      </c>
      <c r="N237" s="4">
        <f t="shared" si="145"/>
        <v>102482380.33</v>
      </c>
    </row>
    <row r="238" spans="2:14" x14ac:dyDescent="0.25">
      <c r="B238" s="68" t="s">
        <v>340</v>
      </c>
      <c r="C238" s="2" t="s">
        <v>341</v>
      </c>
      <c r="D238" s="3">
        <f>+D239</f>
        <v>22448015.949999999</v>
      </c>
      <c r="E238" s="3">
        <f t="shared" ref="E238:N238" si="148">+E239</f>
        <v>82403104.629999995</v>
      </c>
      <c r="F238" s="94">
        <v>782168.78</v>
      </c>
      <c r="G238" s="94">
        <v>-1543278.93</v>
      </c>
      <c r="H238" s="85">
        <f>+H239</f>
        <v>1362367.88</v>
      </c>
      <c r="I238" s="85">
        <f t="shared" ref="I238" si="149">+I239</f>
        <v>0</v>
      </c>
      <c r="J238" s="85">
        <f>+J239</f>
        <v>68633.62</v>
      </c>
      <c r="K238" s="85">
        <f t="shared" ref="K238" si="150">+K239</f>
        <v>-48813.86</v>
      </c>
      <c r="L238" s="3">
        <f t="shared" si="148"/>
        <v>24661186.23</v>
      </c>
      <c r="M238" s="3">
        <f t="shared" si="148"/>
        <v>0</v>
      </c>
      <c r="N238" s="4">
        <f t="shared" si="148"/>
        <v>24661186.23</v>
      </c>
    </row>
    <row r="239" spans="2:14" x14ac:dyDescent="0.25">
      <c r="B239" s="72" t="s">
        <v>344</v>
      </c>
      <c r="C239" s="6" t="s">
        <v>341</v>
      </c>
      <c r="D239" s="7">
        <v>22448015.949999999</v>
      </c>
      <c r="E239" s="7">
        <v>82403104.629999995</v>
      </c>
      <c r="F239" s="95">
        <v>782168.78</v>
      </c>
      <c r="G239" s="95">
        <v>-1543278.93</v>
      </c>
      <c r="H239" s="7">
        <v>1362367.88</v>
      </c>
      <c r="I239" s="7">
        <v>0</v>
      </c>
      <c r="J239" s="7">
        <v>68633.62</v>
      </c>
      <c r="K239" s="7">
        <v>-48813.86</v>
      </c>
      <c r="L239" s="8">
        <f>+D239+F239+H239+J239</f>
        <v>24661186.23</v>
      </c>
      <c r="M239" s="7"/>
      <c r="N239" s="9">
        <f>+L239-M239</f>
        <v>24661186.23</v>
      </c>
    </row>
    <row r="240" spans="2:14" x14ac:dyDescent="0.25">
      <c r="B240" s="68" t="s">
        <v>347</v>
      </c>
      <c r="C240" s="2" t="s">
        <v>348</v>
      </c>
      <c r="D240" s="3">
        <f>+D241</f>
        <v>66830886.740000002</v>
      </c>
      <c r="E240" s="3">
        <f t="shared" ref="E240:N240" si="151">+E241</f>
        <v>14242951.869999999</v>
      </c>
      <c r="F240" s="94">
        <v>9408092.7200000007</v>
      </c>
      <c r="G240" s="94">
        <v>10951371.65</v>
      </c>
      <c r="H240" s="85">
        <f>+H241</f>
        <v>2394248.8199999998</v>
      </c>
      <c r="I240" s="85">
        <f t="shared" ref="I240" si="152">+I241</f>
        <v>2394248.8199999998</v>
      </c>
      <c r="J240" s="85">
        <f>+J241</f>
        <v>-812034.18</v>
      </c>
      <c r="K240" s="85">
        <f t="shared" ref="K240" si="153">+K241</f>
        <v>-763220.32</v>
      </c>
      <c r="L240" s="3">
        <f t="shared" si="151"/>
        <v>77821194.099999994</v>
      </c>
      <c r="M240" s="3">
        <f t="shared" si="151"/>
        <v>0</v>
      </c>
      <c r="N240" s="4">
        <f t="shared" si="151"/>
        <v>77821194.099999994</v>
      </c>
    </row>
    <row r="241" spans="2:14" x14ac:dyDescent="0.25">
      <c r="B241" s="72" t="s">
        <v>351</v>
      </c>
      <c r="C241" s="6" t="s">
        <v>348</v>
      </c>
      <c r="D241" s="7">
        <v>66830886.740000002</v>
      </c>
      <c r="E241" s="7">
        <v>14242951.869999999</v>
      </c>
      <c r="F241" s="95">
        <v>9408092.7200000007</v>
      </c>
      <c r="G241" s="95">
        <v>10951371.65</v>
      </c>
      <c r="H241" s="7">
        <v>2394248.8199999998</v>
      </c>
      <c r="I241" s="7">
        <v>2394248.8199999998</v>
      </c>
      <c r="J241" s="7">
        <v>-812034.18</v>
      </c>
      <c r="K241" s="7">
        <v>-763220.32</v>
      </c>
      <c r="L241" s="8">
        <f>+D241+F241+H241+J241</f>
        <v>77821194.099999994</v>
      </c>
      <c r="M241" s="7"/>
      <c r="N241" s="9">
        <f>+L241-M241</f>
        <v>77821194.099999994</v>
      </c>
    </row>
    <row r="242" spans="2:14" x14ac:dyDescent="0.25">
      <c r="B242" s="72"/>
      <c r="C242" s="6"/>
      <c r="D242" s="8"/>
      <c r="E242" s="57"/>
      <c r="F242" s="96"/>
      <c r="G242" s="96"/>
      <c r="H242" s="86"/>
      <c r="I242" s="86"/>
      <c r="J242" s="86"/>
      <c r="K242" s="86"/>
      <c r="L242" s="8"/>
      <c r="M242" s="8"/>
      <c r="N242" s="9"/>
    </row>
    <row r="243" spans="2:14" x14ac:dyDescent="0.25">
      <c r="B243" s="68" t="s">
        <v>356</v>
      </c>
      <c r="C243" s="80" t="s">
        <v>357</v>
      </c>
      <c r="D243" s="3">
        <f>SUM(D244:D247)</f>
        <v>0</v>
      </c>
      <c r="E243" s="3">
        <f t="shared" ref="E243" si="154">SUM(E244:E247)</f>
        <v>0</v>
      </c>
      <c r="F243" s="94">
        <v>0</v>
      </c>
      <c r="G243" s="94">
        <v>0</v>
      </c>
      <c r="H243" s="85">
        <f>SUM(H244:H247)</f>
        <v>0</v>
      </c>
      <c r="I243" s="85">
        <f t="shared" ref="I243" si="155">SUM(I244:I247)</f>
        <v>0</v>
      </c>
      <c r="J243" s="85">
        <f>SUM(J244:J247)</f>
        <v>0</v>
      </c>
      <c r="K243" s="85">
        <f t="shared" ref="K243" si="156">SUM(K244:K247)</f>
        <v>0</v>
      </c>
      <c r="L243" s="56">
        <f>SUM(L244:L247)</f>
        <v>0</v>
      </c>
      <c r="M243" s="56">
        <f>SUM(M244:M247)</f>
        <v>0</v>
      </c>
      <c r="N243" s="4">
        <f>SUM(N244:N247)</f>
        <v>0</v>
      </c>
    </row>
    <row r="244" spans="2:14" x14ac:dyDescent="0.25">
      <c r="B244" s="72" t="s">
        <v>360</v>
      </c>
      <c r="C244" s="6" t="s">
        <v>361</v>
      </c>
      <c r="D244" s="7">
        <v>0</v>
      </c>
      <c r="E244" s="7">
        <v>0</v>
      </c>
      <c r="F244" s="95">
        <v>0</v>
      </c>
      <c r="G244" s="95">
        <v>0</v>
      </c>
      <c r="H244" s="7">
        <v>0</v>
      </c>
      <c r="I244" s="7">
        <v>0</v>
      </c>
      <c r="J244" s="7">
        <v>0</v>
      </c>
      <c r="K244" s="7">
        <v>0</v>
      </c>
      <c r="L244" s="8">
        <f>+D244+F244+H244+J244</f>
        <v>0</v>
      </c>
      <c r="M244" s="7"/>
      <c r="N244" s="9">
        <f>+L244-M244</f>
        <v>0</v>
      </c>
    </row>
    <row r="245" spans="2:14" x14ac:dyDescent="0.25">
      <c r="B245" s="72" t="s">
        <v>362</v>
      </c>
      <c r="C245" s="6" t="s">
        <v>363</v>
      </c>
      <c r="D245" s="7">
        <v>0</v>
      </c>
      <c r="E245" s="7">
        <v>0</v>
      </c>
      <c r="F245" s="95">
        <v>0</v>
      </c>
      <c r="G245" s="95">
        <v>0</v>
      </c>
      <c r="H245" s="7">
        <v>0</v>
      </c>
      <c r="I245" s="7">
        <v>0</v>
      </c>
      <c r="J245" s="7">
        <v>0</v>
      </c>
      <c r="K245" s="7">
        <v>0</v>
      </c>
      <c r="L245" s="8">
        <f t="shared" ref="L245:L247" si="157">+D245+F245+H245+J245</f>
        <v>0</v>
      </c>
      <c r="M245" s="7"/>
      <c r="N245" s="9">
        <f t="shared" ref="N245:N247" si="158">+L245-M245</f>
        <v>0</v>
      </c>
    </row>
    <row r="246" spans="2:14" x14ac:dyDescent="0.25">
      <c r="B246" s="72" t="s">
        <v>366</v>
      </c>
      <c r="C246" s="6" t="s">
        <v>367</v>
      </c>
      <c r="D246" s="7">
        <v>0</v>
      </c>
      <c r="E246" s="7">
        <v>0</v>
      </c>
      <c r="F246" s="95">
        <v>0</v>
      </c>
      <c r="G246" s="95">
        <v>0</v>
      </c>
      <c r="H246" s="7">
        <v>0</v>
      </c>
      <c r="I246" s="7">
        <v>0</v>
      </c>
      <c r="J246" s="7">
        <v>0</v>
      </c>
      <c r="K246" s="7">
        <v>0</v>
      </c>
      <c r="L246" s="8">
        <f t="shared" si="157"/>
        <v>0</v>
      </c>
      <c r="M246" s="7"/>
      <c r="N246" s="9">
        <f t="shared" si="158"/>
        <v>0</v>
      </c>
    </row>
    <row r="247" spans="2:14" x14ac:dyDescent="0.25">
      <c r="B247" s="72" t="s">
        <v>370</v>
      </c>
      <c r="C247" s="6" t="s">
        <v>371</v>
      </c>
      <c r="D247" s="7">
        <v>0</v>
      </c>
      <c r="E247" s="7">
        <v>0</v>
      </c>
      <c r="F247" s="95">
        <v>0</v>
      </c>
      <c r="G247" s="95">
        <v>0</v>
      </c>
      <c r="H247" s="7">
        <v>0</v>
      </c>
      <c r="I247" s="7">
        <v>0</v>
      </c>
      <c r="J247" s="7">
        <v>0</v>
      </c>
      <c r="K247" s="7">
        <v>0</v>
      </c>
      <c r="L247" s="8">
        <f t="shared" si="157"/>
        <v>0</v>
      </c>
      <c r="M247" s="7"/>
      <c r="N247" s="9">
        <f t="shared" si="158"/>
        <v>0</v>
      </c>
    </row>
    <row r="248" spans="2:14" x14ac:dyDescent="0.25">
      <c r="B248" s="72"/>
      <c r="C248" s="6"/>
      <c r="D248" s="8"/>
      <c r="E248" s="57"/>
      <c r="F248" s="96"/>
      <c r="G248" s="96"/>
      <c r="H248" s="86"/>
      <c r="I248" s="86"/>
      <c r="J248" s="86"/>
      <c r="K248" s="86"/>
      <c r="L248" s="8"/>
      <c r="M248" s="8"/>
      <c r="N248" s="9"/>
    </row>
    <row r="249" spans="2:14" x14ac:dyDescent="0.25">
      <c r="B249" s="68" t="s">
        <v>376</v>
      </c>
      <c r="C249" s="2" t="s">
        <v>377</v>
      </c>
      <c r="D249" s="3">
        <f>SUM(D250:D252)</f>
        <v>0</v>
      </c>
      <c r="E249" s="3">
        <f t="shared" ref="E249:N249" si="159">SUM(E250:E252)</f>
        <v>0</v>
      </c>
      <c r="F249" s="94">
        <v>0</v>
      </c>
      <c r="G249" s="94">
        <v>0</v>
      </c>
      <c r="H249" s="85">
        <f>SUM(H250:H252)</f>
        <v>0</v>
      </c>
      <c r="I249" s="85">
        <f t="shared" ref="I249" si="160">SUM(I250:I252)</f>
        <v>0</v>
      </c>
      <c r="J249" s="85">
        <f>SUM(J250:J252)</f>
        <v>0</v>
      </c>
      <c r="K249" s="85">
        <f t="shared" ref="K249" si="161">SUM(K250:K252)</f>
        <v>0</v>
      </c>
      <c r="L249" s="3">
        <f t="shared" si="159"/>
        <v>0</v>
      </c>
      <c r="M249" s="3">
        <f t="shared" si="159"/>
        <v>0</v>
      </c>
      <c r="N249" s="4">
        <f t="shared" si="159"/>
        <v>0</v>
      </c>
    </row>
    <row r="250" spans="2:14" x14ac:dyDescent="0.25">
      <c r="B250" s="72" t="s">
        <v>378</v>
      </c>
      <c r="C250" s="6" t="s">
        <v>379</v>
      </c>
      <c r="D250" s="7">
        <v>0</v>
      </c>
      <c r="E250" s="7">
        <v>0</v>
      </c>
      <c r="F250" s="95">
        <v>0</v>
      </c>
      <c r="G250" s="95">
        <v>0</v>
      </c>
      <c r="H250" s="7">
        <v>0</v>
      </c>
      <c r="I250" s="7">
        <v>0</v>
      </c>
      <c r="J250" s="7">
        <v>0</v>
      </c>
      <c r="K250" s="7">
        <v>0</v>
      </c>
      <c r="L250" s="8">
        <f>+D250+F250+H250+J250</f>
        <v>0</v>
      </c>
      <c r="M250" s="7"/>
      <c r="N250" s="9">
        <f>+L250-M250</f>
        <v>0</v>
      </c>
    </row>
    <row r="251" spans="2:14" x14ac:dyDescent="0.25">
      <c r="B251" s="72" t="s">
        <v>380</v>
      </c>
      <c r="C251" s="6" t="s">
        <v>381</v>
      </c>
      <c r="D251" s="7">
        <v>0</v>
      </c>
      <c r="E251" s="7">
        <v>0</v>
      </c>
      <c r="F251" s="95">
        <v>0</v>
      </c>
      <c r="G251" s="95">
        <v>0</v>
      </c>
      <c r="H251" s="7">
        <v>0</v>
      </c>
      <c r="I251" s="7">
        <v>0</v>
      </c>
      <c r="J251" s="7">
        <v>0</v>
      </c>
      <c r="K251" s="7">
        <v>0</v>
      </c>
      <c r="L251" s="8">
        <f t="shared" ref="L251:L252" si="162">+D251+F251+H251+J251</f>
        <v>0</v>
      </c>
      <c r="M251" s="7"/>
      <c r="N251" s="9">
        <f t="shared" ref="N251:N252" si="163">+L251-M251</f>
        <v>0</v>
      </c>
    </row>
    <row r="252" spans="2:14" x14ac:dyDescent="0.25">
      <c r="B252" s="72" t="s">
        <v>382</v>
      </c>
      <c r="C252" s="6" t="s">
        <v>383</v>
      </c>
      <c r="D252" s="7">
        <v>0</v>
      </c>
      <c r="E252" s="7">
        <v>0</v>
      </c>
      <c r="F252" s="95">
        <v>0</v>
      </c>
      <c r="G252" s="95">
        <v>0</v>
      </c>
      <c r="H252" s="7">
        <v>0</v>
      </c>
      <c r="I252" s="7">
        <v>0</v>
      </c>
      <c r="J252" s="7">
        <v>0</v>
      </c>
      <c r="K252" s="7">
        <v>0</v>
      </c>
      <c r="L252" s="8">
        <f t="shared" si="162"/>
        <v>0</v>
      </c>
      <c r="M252" s="7"/>
      <c r="N252" s="9">
        <f t="shared" si="163"/>
        <v>0</v>
      </c>
    </row>
    <row r="253" spans="2:14" x14ac:dyDescent="0.25">
      <c r="B253" s="72"/>
      <c r="C253" s="6"/>
      <c r="D253" s="8"/>
      <c r="E253" s="57"/>
      <c r="F253" s="96"/>
      <c r="G253" s="96"/>
      <c r="H253" s="86"/>
      <c r="I253" s="86"/>
      <c r="J253" s="86"/>
      <c r="K253" s="86"/>
      <c r="L253" s="8"/>
      <c r="M253" s="8"/>
      <c r="N253" s="9"/>
    </row>
    <row r="254" spans="2:14" x14ac:dyDescent="0.25">
      <c r="B254" s="68" t="s">
        <v>385</v>
      </c>
      <c r="C254" s="2" t="s">
        <v>386</v>
      </c>
      <c r="D254" s="3">
        <f>SUM(D255:D256)</f>
        <v>0</v>
      </c>
      <c r="E254" s="3">
        <f t="shared" ref="E254:N254" si="164">SUM(E255:E256)</f>
        <v>0</v>
      </c>
      <c r="F254" s="94">
        <v>0</v>
      </c>
      <c r="G254" s="94">
        <v>0</v>
      </c>
      <c r="H254" s="85">
        <f>SUM(H255:H256)</f>
        <v>0</v>
      </c>
      <c r="I254" s="85">
        <f t="shared" ref="I254" si="165">SUM(I255:I256)</f>
        <v>0</v>
      </c>
      <c r="J254" s="85">
        <f>SUM(J255:J256)</f>
        <v>0</v>
      </c>
      <c r="K254" s="85">
        <f t="shared" ref="K254" si="166">SUM(K255:K256)</f>
        <v>0</v>
      </c>
      <c r="L254" s="3">
        <f t="shared" si="164"/>
        <v>0</v>
      </c>
      <c r="M254" s="3">
        <f t="shared" si="164"/>
        <v>0</v>
      </c>
      <c r="N254" s="4">
        <f t="shared" si="164"/>
        <v>0</v>
      </c>
    </row>
    <row r="255" spans="2:14" x14ac:dyDescent="0.25">
      <c r="B255" s="72" t="s">
        <v>387</v>
      </c>
      <c r="C255" s="6" t="s">
        <v>388</v>
      </c>
      <c r="D255" s="7">
        <v>0</v>
      </c>
      <c r="E255" s="7">
        <v>0</v>
      </c>
      <c r="F255" s="95">
        <v>0</v>
      </c>
      <c r="G255" s="95">
        <v>0</v>
      </c>
      <c r="H255" s="7">
        <v>0</v>
      </c>
      <c r="I255" s="7">
        <v>0</v>
      </c>
      <c r="J255" s="7">
        <v>0</v>
      </c>
      <c r="K255" s="7">
        <v>0</v>
      </c>
      <c r="L255" s="8">
        <f>+D255+F255+H255+J255</f>
        <v>0</v>
      </c>
      <c r="M255" s="7"/>
      <c r="N255" s="9">
        <f>+L255-M255</f>
        <v>0</v>
      </c>
    </row>
    <row r="256" spans="2:14" x14ac:dyDescent="0.25">
      <c r="B256" s="72" t="s">
        <v>389</v>
      </c>
      <c r="C256" s="6" t="s">
        <v>390</v>
      </c>
      <c r="D256" s="7">
        <v>0</v>
      </c>
      <c r="E256" s="7">
        <v>0</v>
      </c>
      <c r="F256" s="95">
        <v>0</v>
      </c>
      <c r="G256" s="95">
        <v>0</v>
      </c>
      <c r="H256" s="7">
        <v>0</v>
      </c>
      <c r="I256" s="7">
        <v>0</v>
      </c>
      <c r="J256" s="7">
        <v>0</v>
      </c>
      <c r="K256" s="7">
        <v>0</v>
      </c>
      <c r="L256" s="8">
        <f>+D256+F256+H256+J256</f>
        <v>0</v>
      </c>
      <c r="M256" s="7"/>
      <c r="N256" s="9">
        <f>+L256-M256</f>
        <v>0</v>
      </c>
    </row>
    <row r="257" spans="2:14" x14ac:dyDescent="0.25">
      <c r="B257" s="72"/>
      <c r="C257" s="6"/>
      <c r="D257" s="8"/>
      <c r="E257" s="57"/>
      <c r="F257" s="96"/>
      <c r="G257" s="96"/>
      <c r="H257" s="86"/>
      <c r="I257" s="86"/>
      <c r="J257" s="86"/>
      <c r="K257" s="86"/>
      <c r="L257" s="8"/>
      <c r="M257" s="8"/>
      <c r="N257" s="9"/>
    </row>
    <row r="258" spans="2:14" x14ac:dyDescent="0.25">
      <c r="B258" s="68" t="s">
        <v>391</v>
      </c>
      <c r="C258" s="2" t="s">
        <v>392</v>
      </c>
      <c r="D258" s="3">
        <f>+D259+D261</f>
        <v>0</v>
      </c>
      <c r="E258" s="3">
        <f t="shared" ref="E258:N258" si="167">+E259+E261</f>
        <v>0</v>
      </c>
      <c r="F258" s="94">
        <v>0</v>
      </c>
      <c r="G258" s="94">
        <v>0</v>
      </c>
      <c r="H258" s="85">
        <f>+H259+H261</f>
        <v>0</v>
      </c>
      <c r="I258" s="85">
        <f t="shared" ref="I258" si="168">+I259+I261</f>
        <v>0</v>
      </c>
      <c r="J258" s="85">
        <f>+J259+J261</f>
        <v>0</v>
      </c>
      <c r="K258" s="85">
        <f t="shared" ref="K258" si="169">+K259+K261</f>
        <v>0</v>
      </c>
      <c r="L258" s="3">
        <f t="shared" si="167"/>
        <v>0</v>
      </c>
      <c r="M258" s="3">
        <f t="shared" si="167"/>
        <v>0</v>
      </c>
      <c r="N258" s="4">
        <f t="shared" si="167"/>
        <v>0</v>
      </c>
    </row>
    <row r="259" spans="2:14" x14ac:dyDescent="0.25">
      <c r="B259" s="68" t="s">
        <v>393</v>
      </c>
      <c r="C259" s="2" t="s">
        <v>394</v>
      </c>
      <c r="D259" s="3">
        <f>+D260</f>
        <v>0</v>
      </c>
      <c r="E259" s="3">
        <f t="shared" ref="E259:N259" si="170">+E260</f>
        <v>0</v>
      </c>
      <c r="F259" s="94">
        <v>0</v>
      </c>
      <c r="G259" s="94">
        <v>0</v>
      </c>
      <c r="H259" s="85">
        <f>+H260</f>
        <v>0</v>
      </c>
      <c r="I259" s="85">
        <f t="shared" ref="I259" si="171">+I260</f>
        <v>0</v>
      </c>
      <c r="J259" s="85">
        <f>+J260</f>
        <v>0</v>
      </c>
      <c r="K259" s="85">
        <f t="shared" ref="K259" si="172">+K260</f>
        <v>0</v>
      </c>
      <c r="L259" s="3">
        <f t="shared" si="170"/>
        <v>0</v>
      </c>
      <c r="M259" s="3">
        <f t="shared" si="170"/>
        <v>0</v>
      </c>
      <c r="N259" s="4">
        <f t="shared" si="170"/>
        <v>0</v>
      </c>
    </row>
    <row r="260" spans="2:14" x14ac:dyDescent="0.25">
      <c r="B260" s="72" t="s">
        <v>395</v>
      </c>
      <c r="C260" s="6" t="s">
        <v>394</v>
      </c>
      <c r="D260" s="7">
        <v>0</v>
      </c>
      <c r="E260" s="7">
        <v>0</v>
      </c>
      <c r="F260" s="95">
        <v>0</v>
      </c>
      <c r="G260" s="95">
        <v>0</v>
      </c>
      <c r="H260" s="7">
        <v>0</v>
      </c>
      <c r="I260" s="7">
        <v>0</v>
      </c>
      <c r="J260" s="7">
        <v>0</v>
      </c>
      <c r="K260" s="7">
        <v>0</v>
      </c>
      <c r="L260" s="8">
        <f>+D260+F260+H260+J260</f>
        <v>0</v>
      </c>
      <c r="M260" s="7"/>
      <c r="N260" s="9">
        <f>+L260-M260</f>
        <v>0</v>
      </c>
    </row>
    <row r="261" spans="2:14" x14ac:dyDescent="0.25">
      <c r="B261" s="68" t="s">
        <v>396</v>
      </c>
      <c r="C261" s="2" t="s">
        <v>397</v>
      </c>
      <c r="D261" s="3">
        <f>+D262</f>
        <v>0</v>
      </c>
      <c r="E261" s="3">
        <f t="shared" ref="E261:N261" si="173">+E262</f>
        <v>0</v>
      </c>
      <c r="F261" s="94">
        <v>0</v>
      </c>
      <c r="G261" s="94">
        <v>0</v>
      </c>
      <c r="H261" s="85">
        <f>+H262</f>
        <v>0</v>
      </c>
      <c r="I261" s="85">
        <f t="shared" ref="I261" si="174">+I262</f>
        <v>0</v>
      </c>
      <c r="J261" s="85">
        <f>+J262</f>
        <v>0</v>
      </c>
      <c r="K261" s="85">
        <f t="shared" ref="K261" si="175">+K262</f>
        <v>0</v>
      </c>
      <c r="L261" s="3">
        <f t="shared" si="173"/>
        <v>0</v>
      </c>
      <c r="M261" s="3">
        <f t="shared" si="173"/>
        <v>0</v>
      </c>
      <c r="N261" s="4">
        <f t="shared" si="173"/>
        <v>0</v>
      </c>
    </row>
    <row r="262" spans="2:14" x14ac:dyDescent="0.25">
      <c r="B262" s="72" t="s">
        <v>398</v>
      </c>
      <c r="C262" s="6" t="s">
        <v>397</v>
      </c>
      <c r="D262" s="7">
        <v>0</v>
      </c>
      <c r="E262" s="7">
        <v>0</v>
      </c>
      <c r="F262" s="95">
        <v>0</v>
      </c>
      <c r="G262" s="95">
        <v>0</v>
      </c>
      <c r="H262" s="7">
        <v>0</v>
      </c>
      <c r="I262" s="7">
        <v>0</v>
      </c>
      <c r="J262" s="7">
        <v>0</v>
      </c>
      <c r="K262" s="7">
        <v>0</v>
      </c>
      <c r="L262" s="8">
        <f>+D262+F262+H262+J262</f>
        <v>0</v>
      </c>
      <c r="M262" s="7"/>
      <c r="N262" s="9">
        <f>+L262-M262</f>
        <v>0</v>
      </c>
    </row>
    <row r="263" spans="2:14" x14ac:dyDescent="0.25">
      <c r="B263" s="81"/>
      <c r="D263" s="8"/>
      <c r="E263" s="57"/>
      <c r="F263" s="96"/>
      <c r="G263" s="96"/>
      <c r="H263" s="86"/>
      <c r="I263" s="86"/>
      <c r="J263" s="86"/>
      <c r="K263" s="86"/>
      <c r="L263" s="8"/>
      <c r="M263" s="8"/>
      <c r="N263" s="9"/>
    </row>
    <row r="264" spans="2:14" x14ac:dyDescent="0.25">
      <c r="B264" s="81"/>
      <c r="C264" s="22" t="s">
        <v>399</v>
      </c>
      <c r="D264" s="14">
        <f>+D227+D237+D258</f>
        <v>105630148.69</v>
      </c>
      <c r="E264" s="14">
        <f t="shared" ref="E264:M264" si="176">+E227+E237+E258</f>
        <v>112997302.5</v>
      </c>
      <c r="F264" s="97">
        <v>10282887.210000001</v>
      </c>
      <c r="G264" s="97">
        <v>9500718.4300000016</v>
      </c>
      <c r="H264" s="87">
        <f>+H226</f>
        <v>4248111.54</v>
      </c>
      <c r="I264" s="87">
        <f>+I226</f>
        <v>2885743.6599999997</v>
      </c>
      <c r="J264" s="87">
        <f>+J226</f>
        <v>-743400.56</v>
      </c>
      <c r="K264" s="87">
        <f>+K226</f>
        <v>-812034.17999999993</v>
      </c>
      <c r="L264" s="14">
        <f t="shared" si="176"/>
        <v>119417746.88</v>
      </c>
      <c r="M264" s="14">
        <f t="shared" si="176"/>
        <v>0</v>
      </c>
      <c r="N264" s="17">
        <f>+L264-M264</f>
        <v>119417746.88</v>
      </c>
    </row>
    <row r="265" spans="2:14" ht="6.75" customHeight="1" thickBot="1" x14ac:dyDescent="0.3">
      <c r="B265" s="81"/>
      <c r="D265" s="8"/>
      <c r="E265" s="57"/>
      <c r="F265" s="8"/>
      <c r="G265" s="57"/>
      <c r="H265" s="8"/>
      <c r="I265" s="57"/>
      <c r="J265" s="8"/>
      <c r="K265" s="57"/>
      <c r="L265" s="8"/>
      <c r="M265" s="8"/>
      <c r="N265" s="9"/>
    </row>
    <row r="266" spans="2:14" ht="16.5" thickTop="1" thickBot="1" x14ac:dyDescent="0.3">
      <c r="B266" s="82"/>
      <c r="C266" s="26" t="s">
        <v>410</v>
      </c>
      <c r="D266" s="25">
        <f>+D224+D264</f>
        <v>122032003.33</v>
      </c>
      <c r="E266" s="25">
        <f t="shared" ref="E266:M266" si="177">+E224+E264</f>
        <v>134162889.28</v>
      </c>
      <c r="F266" s="25">
        <f t="shared" si="177"/>
        <v>11453233.34</v>
      </c>
      <c r="G266" s="25">
        <f t="shared" si="177"/>
        <v>11517740.600000001</v>
      </c>
      <c r="H266" s="25">
        <f t="shared" si="177"/>
        <v>4364859.7700000005</v>
      </c>
      <c r="I266" s="25">
        <f t="shared" si="177"/>
        <v>3711558.92</v>
      </c>
      <c r="J266" s="25">
        <f t="shared" si="177"/>
        <v>-878698.10000000009</v>
      </c>
      <c r="K266" s="25">
        <f t="shared" si="177"/>
        <v>-830573.85</v>
      </c>
      <c r="L266" s="25">
        <f t="shared" si="177"/>
        <v>136971398.34</v>
      </c>
      <c r="M266" s="25">
        <f t="shared" si="177"/>
        <v>0</v>
      </c>
      <c r="N266" s="27">
        <f>+L266-M266</f>
        <v>136971398.34</v>
      </c>
    </row>
    <row r="267" spans="2:14" ht="15.75" thickTop="1" x14ac:dyDescent="0.25"/>
    <row r="268" spans="2:14" x14ac:dyDescent="0.25">
      <c r="B268" s="83" t="s">
        <v>8</v>
      </c>
    </row>
    <row r="269" spans="2:14" x14ac:dyDescent="0.25">
      <c r="B269" s="84"/>
    </row>
    <row r="270" spans="2:14" x14ac:dyDescent="0.25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</row>
    <row r="271" spans="2:14" x14ac:dyDescent="0.25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</row>
    <row r="272" spans="2:14" x14ac:dyDescent="0.25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</row>
    <row r="273" spans="2:14" x14ac:dyDescent="0.25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</row>
    <row r="274" spans="2:14" x14ac:dyDescent="0.25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</row>
    <row r="275" spans="2:14" x14ac:dyDescent="0.25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</row>
    <row r="276" spans="2:14" x14ac:dyDescent="0.25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</row>
    <row r="277" spans="2:14" x14ac:dyDescent="0.25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</row>
  </sheetData>
  <mergeCells count="14">
    <mergeCell ref="J8:K8"/>
    <mergeCell ref="L8:L9"/>
    <mergeCell ref="M8:M9"/>
    <mergeCell ref="N8:N9"/>
    <mergeCell ref="B8:B9"/>
    <mergeCell ref="C8:C9"/>
    <mergeCell ref="D8:E8"/>
    <mergeCell ref="F8:G8"/>
    <mergeCell ref="H8:I8"/>
    <mergeCell ref="B2:N2"/>
    <mergeCell ref="B3:N3"/>
    <mergeCell ref="B4:N4"/>
    <mergeCell ref="C5:E5"/>
    <mergeCell ref="C7:F7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2020-03-10T18:32:42Z</cp:lastPrinted>
  <dcterms:created xsi:type="dcterms:W3CDTF">2018-03-07T05:27:47Z</dcterms:created>
  <dcterms:modified xsi:type="dcterms:W3CDTF">2020-03-13T19:02:43Z</dcterms:modified>
</cp:coreProperties>
</file>